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0" i="1" l="1"/>
  <c r="S149" i="1"/>
  <c r="R149" i="1"/>
  <c r="Q149" i="1"/>
  <c r="P149" i="1"/>
  <c r="O149" i="1"/>
  <c r="M149" i="1"/>
  <c r="M143" i="1" s="1"/>
  <c r="L149" i="1"/>
  <c r="K149" i="1"/>
  <c r="J149" i="1"/>
  <c r="I149" i="1"/>
  <c r="H149" i="1"/>
  <c r="H143" i="1" s="1"/>
  <c r="G149" i="1"/>
  <c r="E149" i="1" s="1"/>
  <c r="F149" i="1"/>
  <c r="E148" i="1"/>
  <c r="E147" i="1"/>
  <c r="E146" i="1"/>
  <c r="E145" i="1"/>
  <c r="E144" i="1"/>
  <c r="S143" i="1"/>
  <c r="R143" i="1"/>
  <c r="Q143" i="1"/>
  <c r="P143" i="1"/>
  <c r="O143" i="1"/>
  <c r="N143" i="1"/>
  <c r="L143" i="1"/>
  <c r="K143" i="1"/>
  <c r="J143" i="1"/>
  <c r="I143" i="1"/>
  <c r="F143" i="1"/>
  <c r="E142" i="1"/>
  <c r="S141" i="1"/>
  <c r="S135" i="1" s="1"/>
  <c r="R141" i="1"/>
  <c r="Q141" i="1"/>
  <c r="P141" i="1"/>
  <c r="O141" i="1"/>
  <c r="M141" i="1"/>
  <c r="M135" i="1" s="1"/>
  <c r="L141" i="1"/>
  <c r="L135" i="1" s="1"/>
  <c r="K141" i="1"/>
  <c r="J141" i="1"/>
  <c r="I141" i="1"/>
  <c r="H141" i="1"/>
  <c r="G141" i="1"/>
  <c r="G135" i="1" s="1"/>
  <c r="F141" i="1"/>
  <c r="E141" i="1" s="1"/>
  <c r="E140" i="1"/>
  <c r="E139" i="1"/>
  <c r="E138" i="1"/>
  <c r="E137" i="1"/>
  <c r="E136" i="1"/>
  <c r="R135" i="1"/>
  <c r="Q135" i="1"/>
  <c r="P135" i="1"/>
  <c r="O135" i="1"/>
  <c r="N135" i="1"/>
  <c r="K135" i="1"/>
  <c r="J135" i="1"/>
  <c r="I135" i="1"/>
  <c r="H135" i="1"/>
  <c r="E126" i="1"/>
  <c r="N127" i="1"/>
  <c r="E128" i="1"/>
  <c r="E130" i="1"/>
  <c r="E131" i="1"/>
  <c r="E132" i="1"/>
  <c r="E134" i="1"/>
  <c r="E124" i="1"/>
  <c r="E123" i="1"/>
  <c r="E122" i="1"/>
  <c r="E120" i="1"/>
  <c r="F135" i="1" l="1"/>
  <c r="E135" i="1" s="1"/>
  <c r="G143" i="1"/>
  <c r="E143" i="1" s="1"/>
  <c r="E205" i="1"/>
  <c r="E201" i="1"/>
  <c r="L199" i="1"/>
  <c r="K199" i="1"/>
  <c r="J199" i="1"/>
  <c r="I199" i="1"/>
  <c r="H199" i="1"/>
  <c r="G199" i="1"/>
  <c r="F199" i="1"/>
  <c r="E198" i="1"/>
  <c r="S197" i="1"/>
  <c r="R197" i="1"/>
  <c r="Q197" i="1"/>
  <c r="P197" i="1"/>
  <c r="O197" i="1"/>
  <c r="M197" i="1"/>
  <c r="L197" i="1"/>
  <c r="K197" i="1"/>
  <c r="J197" i="1"/>
  <c r="I197" i="1"/>
  <c r="H197" i="1"/>
  <c r="G197" i="1"/>
  <c r="F197" i="1"/>
  <c r="E196" i="1"/>
  <c r="E195" i="1"/>
  <c r="E194" i="1"/>
  <c r="S193" i="1"/>
  <c r="R193" i="1"/>
  <c r="Q193" i="1"/>
  <c r="P193" i="1"/>
  <c r="O193" i="1"/>
  <c r="M193" i="1"/>
  <c r="L193" i="1"/>
  <c r="K193" i="1"/>
  <c r="J193" i="1"/>
  <c r="I193" i="1"/>
  <c r="H193" i="1"/>
  <c r="G193" i="1"/>
  <c r="F193" i="1"/>
  <c r="E192" i="1"/>
  <c r="N191" i="1"/>
  <c r="E190" i="1"/>
  <c r="E189" i="1"/>
  <c r="E188" i="1"/>
  <c r="E187" i="1"/>
  <c r="E186" i="1"/>
  <c r="E185" i="1"/>
  <c r="E184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2" i="1"/>
  <c r="S181" i="1"/>
  <c r="R181" i="1"/>
  <c r="Q181" i="1"/>
  <c r="P181" i="1"/>
  <c r="P175" i="1" s="1"/>
  <c r="O181" i="1"/>
  <c r="M181" i="1"/>
  <c r="L181" i="1"/>
  <c r="K181" i="1"/>
  <c r="J181" i="1"/>
  <c r="I181" i="1"/>
  <c r="H181" i="1"/>
  <c r="G181" i="1"/>
  <c r="F181" i="1"/>
  <c r="E180" i="1"/>
  <c r="E179" i="1"/>
  <c r="E178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6" i="1"/>
  <c r="N175" i="1"/>
  <c r="H175" i="1"/>
  <c r="E174" i="1"/>
  <c r="S173" i="1"/>
  <c r="S167" i="1" s="1"/>
  <c r="R173" i="1"/>
  <c r="R167" i="1" s="1"/>
  <c r="Q173" i="1"/>
  <c r="Q165" i="1" s="1"/>
  <c r="E172" i="1"/>
  <c r="E171" i="1"/>
  <c r="E170" i="1"/>
  <c r="E169" i="1"/>
  <c r="E168" i="1"/>
  <c r="Q167" i="1"/>
  <c r="N167" i="1"/>
  <c r="E166" i="1"/>
  <c r="E164" i="1"/>
  <c r="E163" i="1"/>
  <c r="E162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0" i="1"/>
  <c r="E158" i="1"/>
  <c r="E156" i="1"/>
  <c r="E155" i="1"/>
  <c r="E154" i="1"/>
  <c r="N153" i="1"/>
  <c r="N151" i="1" s="1"/>
  <c r="E152" i="1"/>
  <c r="E118" i="1"/>
  <c r="E117" i="1"/>
  <c r="E116" i="1"/>
  <c r="E115" i="1"/>
  <c r="E114" i="1"/>
  <c r="E113" i="1"/>
  <c r="E112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0" i="1"/>
  <c r="S109" i="1"/>
  <c r="R109" i="1"/>
  <c r="Q109" i="1"/>
  <c r="P109" i="1"/>
  <c r="O109" i="1"/>
  <c r="O103" i="1" s="1"/>
  <c r="M109" i="1"/>
  <c r="L109" i="1"/>
  <c r="K109" i="1"/>
  <c r="J109" i="1"/>
  <c r="I109" i="1"/>
  <c r="H109" i="1"/>
  <c r="G109" i="1"/>
  <c r="F109" i="1"/>
  <c r="E108" i="1"/>
  <c r="E107" i="1"/>
  <c r="E106" i="1"/>
  <c r="S105" i="1"/>
  <c r="R105" i="1"/>
  <c r="Q105" i="1"/>
  <c r="P105" i="1"/>
  <c r="O105" i="1"/>
  <c r="M105" i="1"/>
  <c r="M103" i="1" s="1"/>
  <c r="L105" i="1"/>
  <c r="L81" i="1" s="1"/>
  <c r="L79" i="1" s="1"/>
  <c r="K105" i="1"/>
  <c r="J105" i="1"/>
  <c r="J81" i="1" s="1"/>
  <c r="I105" i="1"/>
  <c r="H105" i="1"/>
  <c r="G105" i="1"/>
  <c r="F105" i="1"/>
  <c r="F81" i="1" s="1"/>
  <c r="E104" i="1"/>
  <c r="N103" i="1"/>
  <c r="E102" i="1"/>
  <c r="H101" i="1"/>
  <c r="I101" i="1" s="1"/>
  <c r="I85" i="1" s="1"/>
  <c r="E100" i="1"/>
  <c r="E99" i="1"/>
  <c r="E98" i="1"/>
  <c r="E97" i="1"/>
  <c r="E96" i="1"/>
  <c r="S95" i="1"/>
  <c r="R95" i="1"/>
  <c r="Q95" i="1"/>
  <c r="P95" i="1"/>
  <c r="O95" i="1"/>
  <c r="N95" i="1"/>
  <c r="M95" i="1"/>
  <c r="L95" i="1"/>
  <c r="G95" i="1"/>
  <c r="F95" i="1"/>
  <c r="E94" i="1"/>
  <c r="S93" i="1"/>
  <c r="R93" i="1"/>
  <c r="Q93" i="1"/>
  <c r="P93" i="1"/>
  <c r="O93" i="1"/>
  <c r="M93" i="1"/>
  <c r="M87" i="1" s="1"/>
  <c r="L93" i="1"/>
  <c r="L87" i="1" s="1"/>
  <c r="G93" i="1"/>
  <c r="G87" i="1" s="1"/>
  <c r="F93" i="1"/>
  <c r="E92" i="1"/>
  <c r="E91" i="1"/>
  <c r="E90" i="1"/>
  <c r="S89" i="1"/>
  <c r="R89" i="1"/>
  <c r="Q89" i="1"/>
  <c r="P89" i="1"/>
  <c r="O89" i="1"/>
  <c r="O87" i="1" s="1"/>
  <c r="E88" i="1"/>
  <c r="P87" i="1"/>
  <c r="N87" i="1"/>
  <c r="E86" i="1"/>
  <c r="S85" i="1"/>
  <c r="R85" i="1"/>
  <c r="Q85" i="1"/>
  <c r="P85" i="1"/>
  <c r="O85" i="1"/>
  <c r="M85" i="1"/>
  <c r="L85" i="1"/>
  <c r="H85" i="1"/>
  <c r="G85" i="1"/>
  <c r="E84" i="1"/>
  <c r="E83" i="1"/>
  <c r="E82" i="1"/>
  <c r="N81" i="1"/>
  <c r="N79" i="1" s="1"/>
  <c r="M81" i="1"/>
  <c r="M79" i="1" s="1"/>
  <c r="E80" i="1"/>
  <c r="E78" i="1"/>
  <c r="K77" i="1"/>
  <c r="K61" i="1" s="1"/>
  <c r="K53" i="1" s="1"/>
  <c r="E76" i="1"/>
  <c r="E75" i="1"/>
  <c r="E74" i="1"/>
  <c r="J73" i="1"/>
  <c r="J57" i="1" s="1"/>
  <c r="I73" i="1"/>
  <c r="I71" i="1" s="1"/>
  <c r="H73" i="1"/>
  <c r="E72" i="1"/>
  <c r="S71" i="1"/>
  <c r="R71" i="1"/>
  <c r="Q71" i="1"/>
  <c r="P71" i="1"/>
  <c r="O71" i="1"/>
  <c r="N71" i="1"/>
  <c r="M71" i="1"/>
  <c r="L71" i="1"/>
  <c r="J71" i="1"/>
  <c r="G71" i="1"/>
  <c r="F71" i="1"/>
  <c r="E70" i="1"/>
  <c r="E69" i="1"/>
  <c r="E68" i="1"/>
  <c r="E67" i="1"/>
  <c r="E66" i="1"/>
  <c r="J65" i="1"/>
  <c r="H65" i="1"/>
  <c r="E64" i="1"/>
  <c r="S63" i="1"/>
  <c r="R63" i="1"/>
  <c r="Q63" i="1"/>
  <c r="P63" i="1"/>
  <c r="O63" i="1"/>
  <c r="N63" i="1"/>
  <c r="M63" i="1"/>
  <c r="L63" i="1"/>
  <c r="K63" i="1"/>
  <c r="J63" i="1"/>
  <c r="I63" i="1"/>
  <c r="G63" i="1"/>
  <c r="F63" i="1"/>
  <c r="E62" i="1"/>
  <c r="S61" i="1"/>
  <c r="R61" i="1"/>
  <c r="Q61" i="1"/>
  <c r="P61" i="1"/>
  <c r="O61" i="1"/>
  <c r="N61" i="1"/>
  <c r="M61" i="1"/>
  <c r="L61" i="1"/>
  <c r="J61" i="1"/>
  <c r="J53" i="1" s="1"/>
  <c r="I61" i="1"/>
  <c r="H61" i="1"/>
  <c r="H53" i="1" s="1"/>
  <c r="G61" i="1"/>
  <c r="G55" i="1" s="1"/>
  <c r="F61" i="1"/>
  <c r="E60" i="1"/>
  <c r="E59" i="1"/>
  <c r="E58" i="1"/>
  <c r="S57" i="1"/>
  <c r="R57" i="1"/>
  <c r="Q57" i="1"/>
  <c r="P57" i="1"/>
  <c r="O57" i="1"/>
  <c r="N57" i="1"/>
  <c r="M57" i="1"/>
  <c r="L57" i="1"/>
  <c r="L49" i="1" s="1"/>
  <c r="K57" i="1"/>
  <c r="G57" i="1"/>
  <c r="G49" i="1" s="1"/>
  <c r="F57" i="1"/>
  <c r="E56" i="1"/>
  <c r="E54" i="1"/>
  <c r="S53" i="1"/>
  <c r="R53" i="1"/>
  <c r="Q53" i="1"/>
  <c r="P53" i="1"/>
  <c r="O53" i="1"/>
  <c r="N53" i="1"/>
  <c r="M53" i="1"/>
  <c r="F53" i="1"/>
  <c r="E52" i="1"/>
  <c r="E51" i="1"/>
  <c r="E50" i="1"/>
  <c r="S49" i="1"/>
  <c r="S47" i="1" s="1"/>
  <c r="R49" i="1"/>
  <c r="Q49" i="1"/>
  <c r="Q47" i="1" s="1"/>
  <c r="P49" i="1"/>
  <c r="O49" i="1"/>
  <c r="N49" i="1"/>
  <c r="N47" i="1" s="1"/>
  <c r="M49" i="1"/>
  <c r="M47" i="1" s="1"/>
  <c r="K49" i="1"/>
  <c r="E48" i="1"/>
  <c r="E46" i="1"/>
  <c r="F45" i="1"/>
  <c r="E45" i="1" s="1"/>
  <c r="E44" i="1"/>
  <c r="E43" i="1"/>
  <c r="E42" i="1"/>
  <c r="E41" i="1"/>
  <c r="E40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E38" i="1"/>
  <c r="E37" i="1"/>
  <c r="E36" i="1"/>
  <c r="E35" i="1"/>
  <c r="E34" i="1"/>
  <c r="E33" i="1"/>
  <c r="E32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0" i="1"/>
  <c r="S29" i="1"/>
  <c r="S21" i="1" s="1"/>
  <c r="R29" i="1"/>
  <c r="R21" i="1" s="1"/>
  <c r="Q29" i="1"/>
  <c r="Q21" i="1" s="1"/>
  <c r="P29" i="1"/>
  <c r="P21" i="1" s="1"/>
  <c r="O29" i="1"/>
  <c r="O21" i="1" s="1"/>
  <c r="N29" i="1"/>
  <c r="N21" i="1" s="1"/>
  <c r="M29" i="1"/>
  <c r="M21" i="1" s="1"/>
  <c r="L29" i="1"/>
  <c r="L21" i="1" s="1"/>
  <c r="K29" i="1"/>
  <c r="K21" i="1" s="1"/>
  <c r="J29" i="1"/>
  <c r="I29" i="1"/>
  <c r="I21" i="1" s="1"/>
  <c r="H29" i="1"/>
  <c r="H21" i="1" s="1"/>
  <c r="G29" i="1"/>
  <c r="G21" i="1" s="1"/>
  <c r="E28" i="1"/>
  <c r="E27" i="1"/>
  <c r="E26" i="1"/>
  <c r="S25" i="1"/>
  <c r="S17" i="1" s="1"/>
  <c r="R25" i="1"/>
  <c r="R17" i="1" s="1"/>
  <c r="Q25" i="1"/>
  <c r="Q17" i="1" s="1"/>
  <c r="P25" i="1"/>
  <c r="P17" i="1" s="1"/>
  <c r="O25" i="1"/>
  <c r="O17" i="1" s="1"/>
  <c r="N25" i="1"/>
  <c r="N17" i="1" s="1"/>
  <c r="M25" i="1"/>
  <c r="L25" i="1"/>
  <c r="L17" i="1" s="1"/>
  <c r="K25" i="1"/>
  <c r="J25" i="1"/>
  <c r="J17" i="1" s="1"/>
  <c r="I25" i="1"/>
  <c r="I17" i="1" s="1"/>
  <c r="H25" i="1"/>
  <c r="H17" i="1" s="1"/>
  <c r="G25" i="1"/>
  <c r="G17" i="1" s="1"/>
  <c r="F25" i="1"/>
  <c r="F17" i="1" s="1"/>
  <c r="E24" i="1"/>
  <c r="E22" i="1"/>
  <c r="E20" i="1"/>
  <c r="E19" i="1"/>
  <c r="E18" i="1"/>
  <c r="E16" i="1"/>
  <c r="E14" i="1"/>
  <c r="E12" i="1"/>
  <c r="E11" i="1"/>
  <c r="E10" i="1"/>
  <c r="E8" i="1"/>
  <c r="P47" i="1" l="1"/>
  <c r="J55" i="1"/>
  <c r="G103" i="1"/>
  <c r="P55" i="1"/>
  <c r="N13" i="1"/>
  <c r="J175" i="1"/>
  <c r="R175" i="1"/>
  <c r="J191" i="1"/>
  <c r="F21" i="1"/>
  <c r="M23" i="1"/>
  <c r="Q157" i="1"/>
  <c r="N119" i="1"/>
  <c r="Q153" i="1"/>
  <c r="F175" i="1"/>
  <c r="K47" i="1"/>
  <c r="H95" i="1"/>
  <c r="O153" i="1"/>
  <c r="N159" i="1"/>
  <c r="O175" i="1"/>
  <c r="H93" i="1"/>
  <c r="H87" i="1" s="1"/>
  <c r="S103" i="1"/>
  <c r="F29" i="1"/>
  <c r="E31" i="1"/>
  <c r="F39" i="1"/>
  <c r="E39" i="1" s="1"/>
  <c r="I175" i="1"/>
  <c r="I153" i="1"/>
  <c r="P153" i="1"/>
  <c r="E73" i="1"/>
  <c r="M17" i="1"/>
  <c r="M15" i="1" s="1"/>
  <c r="Q55" i="1"/>
  <c r="R87" i="1"/>
  <c r="R103" i="1"/>
  <c r="S175" i="1"/>
  <c r="G175" i="1"/>
  <c r="G191" i="1"/>
  <c r="L55" i="1"/>
  <c r="R55" i="1"/>
  <c r="N55" i="1"/>
  <c r="G23" i="1"/>
  <c r="H15" i="1"/>
  <c r="R81" i="1"/>
  <c r="R79" i="1" s="1"/>
  <c r="S87" i="1"/>
  <c r="H103" i="1"/>
  <c r="K191" i="1"/>
  <c r="R191" i="1"/>
  <c r="J153" i="1"/>
  <c r="H23" i="1"/>
  <c r="J23" i="1"/>
  <c r="L53" i="1"/>
  <c r="L47" i="1" s="1"/>
  <c r="F55" i="1"/>
  <c r="M55" i="1"/>
  <c r="S55" i="1"/>
  <c r="I103" i="1"/>
  <c r="P103" i="1"/>
  <c r="L191" i="1"/>
  <c r="S191" i="1"/>
  <c r="O191" i="1"/>
  <c r="G81" i="1"/>
  <c r="G79" i="1" s="1"/>
  <c r="I191" i="1"/>
  <c r="P191" i="1"/>
  <c r="S15" i="1"/>
  <c r="L15" i="1"/>
  <c r="I57" i="1"/>
  <c r="I49" i="1" s="1"/>
  <c r="E65" i="1"/>
  <c r="Q87" i="1"/>
  <c r="S157" i="1"/>
  <c r="P173" i="1"/>
  <c r="Q191" i="1"/>
  <c r="E193" i="1"/>
  <c r="E199" i="1"/>
  <c r="M191" i="1"/>
  <c r="F153" i="1"/>
  <c r="L153" i="1"/>
  <c r="K153" i="1"/>
  <c r="G153" i="1"/>
  <c r="M153" i="1"/>
  <c r="M9" i="1" s="1"/>
  <c r="S153" i="1"/>
  <c r="H153" i="1"/>
  <c r="E197" i="1"/>
  <c r="R153" i="1"/>
  <c r="H191" i="1"/>
  <c r="K175" i="1"/>
  <c r="Q175" i="1"/>
  <c r="E183" i="1"/>
  <c r="L175" i="1"/>
  <c r="Q151" i="1"/>
  <c r="M175" i="1"/>
  <c r="Q13" i="1"/>
  <c r="L9" i="1"/>
  <c r="Q159" i="1"/>
  <c r="E109" i="1"/>
  <c r="H81" i="1"/>
  <c r="H79" i="1" s="1"/>
  <c r="P81" i="1"/>
  <c r="P79" i="1" s="1"/>
  <c r="S81" i="1"/>
  <c r="S79" i="1" s="1"/>
  <c r="J103" i="1"/>
  <c r="K103" i="1"/>
  <c r="Q103" i="1"/>
  <c r="E105" i="1"/>
  <c r="L103" i="1"/>
  <c r="E111" i="1"/>
  <c r="K81" i="1"/>
  <c r="O81" i="1"/>
  <c r="O79" i="1" s="1"/>
  <c r="F49" i="1"/>
  <c r="F47" i="1" s="1"/>
  <c r="O47" i="1"/>
  <c r="J49" i="1"/>
  <c r="J47" i="1" s="1"/>
  <c r="R47" i="1"/>
  <c r="O55" i="1"/>
  <c r="G15" i="1"/>
  <c r="S23" i="1"/>
  <c r="K23" i="1"/>
  <c r="Q23" i="1"/>
  <c r="K17" i="1"/>
  <c r="K15" i="1" s="1"/>
  <c r="E25" i="1"/>
  <c r="L23" i="1"/>
  <c r="R23" i="1"/>
  <c r="P165" i="1"/>
  <c r="P159" i="1" s="1"/>
  <c r="P157" i="1"/>
  <c r="O173" i="1"/>
  <c r="P167" i="1"/>
  <c r="I15" i="1"/>
  <c r="K55" i="1"/>
  <c r="E61" i="1"/>
  <c r="N15" i="1"/>
  <c r="N9" i="1"/>
  <c r="O15" i="1"/>
  <c r="P15" i="1"/>
  <c r="R157" i="1"/>
  <c r="N23" i="1"/>
  <c r="K71" i="1"/>
  <c r="Q81" i="1"/>
  <c r="Q79" i="1" s="1"/>
  <c r="J101" i="1"/>
  <c r="R165" i="1"/>
  <c r="R159" i="1" s="1"/>
  <c r="E181" i="1"/>
  <c r="Q15" i="1"/>
  <c r="O23" i="1"/>
  <c r="E29" i="1"/>
  <c r="E89" i="1"/>
  <c r="S165" i="1"/>
  <c r="S159" i="1" s="1"/>
  <c r="F15" i="1"/>
  <c r="R15" i="1"/>
  <c r="P23" i="1"/>
  <c r="G53" i="1"/>
  <c r="I93" i="1"/>
  <c r="I87" i="1" s="1"/>
  <c r="F191" i="1"/>
  <c r="H57" i="1"/>
  <c r="J21" i="1"/>
  <c r="J15" i="1" s="1"/>
  <c r="F23" i="1"/>
  <c r="I53" i="1"/>
  <c r="I81" i="1"/>
  <c r="I79" i="1" s="1"/>
  <c r="F103" i="1"/>
  <c r="E77" i="1"/>
  <c r="I95" i="1"/>
  <c r="E161" i="1"/>
  <c r="E177" i="1"/>
  <c r="I23" i="1"/>
  <c r="F85" i="1"/>
  <c r="F79" i="1" s="1"/>
  <c r="H63" i="1"/>
  <c r="E63" i="1" s="1"/>
  <c r="H71" i="1"/>
  <c r="F87" i="1"/>
  <c r="F9" i="1" l="1"/>
  <c r="N7" i="1"/>
  <c r="Q133" i="1"/>
  <c r="Q125" i="1"/>
  <c r="P125" i="1"/>
  <c r="P133" i="1"/>
  <c r="Q127" i="1"/>
  <c r="Q119" i="1"/>
  <c r="S125" i="1"/>
  <c r="S133" i="1"/>
  <c r="S127" i="1" s="1"/>
  <c r="R133" i="1"/>
  <c r="R125" i="1"/>
  <c r="R127" i="1"/>
  <c r="E129" i="1"/>
  <c r="P127" i="1"/>
  <c r="P13" i="1"/>
  <c r="S13" i="1"/>
  <c r="S151" i="1"/>
  <c r="O9" i="1"/>
  <c r="S9" i="1"/>
  <c r="R9" i="1"/>
  <c r="R13" i="1"/>
  <c r="R7" i="1" s="1"/>
  <c r="E17" i="1"/>
  <c r="I55" i="1"/>
  <c r="I47" i="1"/>
  <c r="E153" i="1"/>
  <c r="E53" i="1"/>
  <c r="J9" i="1"/>
  <c r="K9" i="1"/>
  <c r="E175" i="1"/>
  <c r="E191" i="1"/>
  <c r="G9" i="1"/>
  <c r="P151" i="1"/>
  <c r="E103" i="1"/>
  <c r="P9" i="1"/>
  <c r="G47" i="1"/>
  <c r="E21" i="1"/>
  <c r="H49" i="1"/>
  <c r="E57" i="1"/>
  <c r="H55" i="1"/>
  <c r="J95" i="1"/>
  <c r="J93" i="1"/>
  <c r="K101" i="1"/>
  <c r="J85" i="1"/>
  <c r="J79" i="1" s="1"/>
  <c r="Q9" i="1"/>
  <c r="Q7" i="1" s="1"/>
  <c r="O165" i="1"/>
  <c r="O159" i="1" s="1"/>
  <c r="O157" i="1"/>
  <c r="M173" i="1"/>
  <c r="O167" i="1"/>
  <c r="E81" i="1"/>
  <c r="I9" i="1"/>
  <c r="E71" i="1"/>
  <c r="E15" i="1"/>
  <c r="R151" i="1"/>
  <c r="E23" i="1"/>
  <c r="P7" i="1" l="1"/>
  <c r="E55" i="1"/>
  <c r="S7" i="1"/>
  <c r="O125" i="1"/>
  <c r="O119" i="1" s="1"/>
  <c r="O133" i="1"/>
  <c r="O127" i="1" s="1"/>
  <c r="P119" i="1"/>
  <c r="S119" i="1"/>
  <c r="R119" i="1"/>
  <c r="E121" i="1"/>
  <c r="M165" i="1"/>
  <c r="M159" i="1" s="1"/>
  <c r="M157" i="1"/>
  <c r="L173" i="1"/>
  <c r="M167" i="1"/>
  <c r="J87" i="1"/>
  <c r="E87" i="1" s="1"/>
  <c r="E93" i="1"/>
  <c r="O151" i="1"/>
  <c r="O13" i="1"/>
  <c r="O7" i="1" s="1"/>
  <c r="E49" i="1"/>
  <c r="H9" i="1"/>
  <c r="H47" i="1"/>
  <c r="E47" i="1" s="1"/>
  <c r="K95" i="1"/>
  <c r="E95" i="1" s="1"/>
  <c r="K93" i="1"/>
  <c r="K87" i="1" s="1"/>
  <c r="K85" i="1"/>
  <c r="E101" i="1"/>
  <c r="M125" i="1" l="1"/>
  <c r="M119" i="1" s="1"/>
  <c r="M133" i="1"/>
  <c r="M127" i="1" s="1"/>
  <c r="L167" i="1"/>
  <c r="L165" i="1"/>
  <c r="L159" i="1" s="1"/>
  <c r="L157" i="1"/>
  <c r="K173" i="1"/>
  <c r="K79" i="1"/>
  <c r="E79" i="1" s="1"/>
  <c r="M13" i="1"/>
  <c r="M7" i="1" s="1"/>
  <c r="M151" i="1"/>
  <c r="E85" i="1"/>
  <c r="E9" i="1"/>
  <c r="L125" i="1" l="1"/>
  <c r="L119" i="1" s="1"/>
  <c r="L133" i="1"/>
  <c r="L127" i="1" s="1"/>
  <c r="L151" i="1"/>
  <c r="L13" i="1"/>
  <c r="L7" i="1" s="1"/>
  <c r="K167" i="1"/>
  <c r="K165" i="1"/>
  <c r="K159" i="1" s="1"/>
  <c r="K157" i="1"/>
  <c r="J173" i="1"/>
  <c r="K133" i="1" l="1"/>
  <c r="K127" i="1" s="1"/>
  <c r="K125" i="1"/>
  <c r="K119" i="1" s="1"/>
  <c r="J167" i="1"/>
  <c r="J165" i="1"/>
  <c r="J159" i="1" s="1"/>
  <c r="J157" i="1"/>
  <c r="I173" i="1"/>
  <c r="K151" i="1"/>
  <c r="K13" i="1"/>
  <c r="K7" i="1" s="1"/>
  <c r="J133" i="1" l="1"/>
  <c r="J127" i="1" s="1"/>
  <c r="J125" i="1"/>
  <c r="J119" i="1" s="1"/>
  <c r="I167" i="1"/>
  <c r="I165" i="1"/>
  <c r="I159" i="1" s="1"/>
  <c r="I157" i="1"/>
  <c r="H173" i="1"/>
  <c r="J151" i="1"/>
  <c r="J13" i="1"/>
  <c r="J7" i="1" s="1"/>
  <c r="I125" i="1" l="1"/>
  <c r="I119" i="1" s="1"/>
  <c r="I133" i="1"/>
  <c r="I127" i="1" s="1"/>
  <c r="H167" i="1"/>
  <c r="H165" i="1"/>
  <c r="H159" i="1" s="1"/>
  <c r="H157" i="1"/>
  <c r="G173" i="1"/>
  <c r="I151" i="1"/>
  <c r="I13" i="1"/>
  <c r="I7" i="1" s="1"/>
  <c r="H125" i="1" l="1"/>
  <c r="H119" i="1" s="1"/>
  <c r="H133" i="1"/>
  <c r="H127" i="1" s="1"/>
  <c r="G167" i="1"/>
  <c r="G165" i="1"/>
  <c r="G159" i="1" s="1"/>
  <c r="G157" i="1"/>
  <c r="F173" i="1"/>
  <c r="H151" i="1"/>
  <c r="H13" i="1"/>
  <c r="H7" i="1" s="1"/>
  <c r="G125" i="1" l="1"/>
  <c r="G119" i="1" s="1"/>
  <c r="G133" i="1"/>
  <c r="G127" i="1" s="1"/>
  <c r="G151" i="1"/>
  <c r="G13" i="1"/>
  <c r="G7" i="1" s="1"/>
  <c r="E173" i="1"/>
  <c r="F167" i="1"/>
  <c r="E167" i="1" s="1"/>
  <c r="F165" i="1"/>
  <c r="F157" i="1"/>
  <c r="F133" i="1" s="1"/>
  <c r="F127" i="1" l="1"/>
  <c r="E127" i="1" s="1"/>
  <c r="E133" i="1"/>
  <c r="F125" i="1"/>
  <c r="F119" i="1" s="1"/>
  <c r="E119" i="1" s="1"/>
  <c r="E157" i="1"/>
  <c r="F151" i="1"/>
  <c r="E151" i="1" s="1"/>
  <c r="F13" i="1"/>
  <c r="F159" i="1"/>
  <c r="E159" i="1" s="1"/>
  <c r="E165" i="1"/>
  <c r="E125" i="1" l="1"/>
  <c r="E13" i="1"/>
  <c r="F7" i="1"/>
  <c r="E7" i="1" s="1"/>
</calcChain>
</file>

<file path=xl/comments1.xml><?xml version="1.0" encoding="utf-8"?>
<comments xmlns="http://schemas.openxmlformats.org/spreadsheetml/2006/main">
  <authors>
    <author>Автор</author>
  </authors>
  <commentList>
    <comment ref="J77" authorId="0" shapeId="0">
      <text>
        <r>
          <rPr>
            <b/>
            <sz val="9"/>
            <rFont val="Tahoma"/>
            <family val="2"/>
            <charset val="204"/>
          </rPr>
          <t>Марина:</t>
        </r>
        <r>
          <rPr>
            <sz val="9"/>
            <rFont val="Tahoma"/>
            <family val="2"/>
            <charset val="204"/>
          </rPr>
          <t xml:space="preserve">
по факту за 2018
</t>
        </r>
      </text>
    </comment>
  </commentList>
</comments>
</file>

<file path=xl/sharedStrings.xml><?xml version="1.0" encoding="utf-8"?>
<sst xmlns="http://schemas.openxmlformats.org/spreadsheetml/2006/main" count="235" uniqueCount="44">
  <si>
    <t>Приложение 5 к Программе</t>
  </si>
  <si>
    <t>Финансовое обеспечение реализации государственной программы Камчатского края "Развитие рыбохозяйственного комплекса Камчатского края"</t>
  </si>
  <si>
    <t>№ п/п</t>
  </si>
  <si>
    <t>Наименование Программы / подпрограммы / мероприятия</t>
  </si>
  <si>
    <t xml:space="preserve">Код бюджетной классификации </t>
  </si>
  <si>
    <t>Объем средств на реализацию Программы (тыс. руб.)</t>
  </si>
  <si>
    <t>ГРБС</t>
  </si>
  <si>
    <t>ВСЕГО</t>
  </si>
  <si>
    <t>Государственная программа Камчатского края "Развитие рыбохозяйственного комплекса Камчатского края"</t>
  </si>
  <si>
    <t>Всего, в том числе:</t>
  </si>
  <si>
    <t>за счет средств федерального бюджета</t>
  </si>
  <si>
    <t>за счет средств краевого бюджета</t>
  </si>
  <si>
    <t>за счет средств местных бюджетов</t>
  </si>
  <si>
    <t>за счет средств государственных внебюджетных фондов</t>
  </si>
  <si>
    <t>за счет средств внебюджетных фондов</t>
  </si>
  <si>
    <t>за счет средств прочих внебюджетных источников</t>
  </si>
  <si>
    <t xml:space="preserve">Кроме того, планируемые объемы обязательств федерального бюджета </t>
  </si>
  <si>
    <t>Подпрограмма 1 "Развитие аквакультуры"</t>
  </si>
  <si>
    <t>Кроме того, планируемые объемы обязательств федерального бюджета</t>
  </si>
  <si>
    <t xml:space="preserve">Основное мероприятие 1.1. "Создание условий для строительства лососевых рыбоводных заводов в Камчатском крае"                      </t>
  </si>
  <si>
    <t>Проведение опроса хозяйствующих субъектов Камчатского края с целью выявления потенциальных инвесторов, заинтересованных в строительстве лососевых рыбоводных заводов, а также оказание им методологической и организационной поддержки</t>
  </si>
  <si>
    <t>Стимулирование строительства лососевых рыбоводных заводов</t>
  </si>
  <si>
    <t xml:space="preserve">Основное мероприятие 2.1. "Создание условий для обновления и модернизации основных производственных фондов рыбохозяйственного комплекса Камчатского края" </t>
  </si>
  <si>
    <t>Стимулирование обновления рыбопромыслового флота Камчатского края, предназначенного для осуществления прибрежного рыболовства, а также транспортировки уловов водных биологических ресурсов и продукции из них</t>
  </si>
  <si>
    <t>Стимулирование строительства и модернизации береговых перерабатывающих производств, увеличения объема, расширения ассортимента, углубления степени и внедрения инновационных технологий переработки рыбной продукции, в том числе комплексной переработки рыбных отходов, а также роста поставок качественной рыбной продукции на внутренний и внешний рынки</t>
  </si>
  <si>
    <t>Подпрограмма 3 "Развитие кадрового потенциала рыбохозяйственного комплекса"</t>
  </si>
  <si>
    <t>Основное мероприятие 3.1. "Повышение престижа рыбацких профессий в Камчатском крае"</t>
  </si>
  <si>
    <t>Основное мероприятие  3.2. "Анализ потребности рыбохозяйственных организаций в специалистах и рабочих кадрах морских профессий"</t>
  </si>
  <si>
    <t>Анализ потребности рыбохозяйственных организаций в специалистах и рабочих кадрах морских профессий</t>
  </si>
  <si>
    <t>Проведение анализа потребности рыбохозяйственных организаций, зарегистрированных на территории Камчатского края,  в специалистах и рабочих кадрах морских профессий</t>
  </si>
  <si>
    <t>Обеспечение деятельности Министерства рыбного хозяйства Камчатского края в установленной сфере деятельности</t>
  </si>
  <si>
    <t>Создание информационно-аналитической системы управления рыбохозяйственным комплексом в Министерстве рыбного хозяйства Камчатского края</t>
  </si>
  <si>
    <t>4.3.1.</t>
  </si>
  <si>
    <t>Оценка возможностей и создание условий для формализации и дальнейшего развития рыбохозяйственного кластера Камчатского края</t>
  </si>
  <si>
    <t>".</t>
  </si>
  <si>
    <t>Основное мероприятие 5.1. "Привлечение  рыбохозяйственных организаций к участию в реализации общественно полезных (социальных, благотворительных, культурных, спортивных, образовательных, экологических) мероприятий Камчатского края"</t>
  </si>
  <si>
    <t>Подпрограмма  6 "Обеспечение реализации Программы"</t>
  </si>
  <si>
    <t>Основное мероприятие 6.1. "Обеспечение деятельности Министерства рыбного хозяйства Камчатского края в установленной сфере деятельности"</t>
  </si>
  <si>
    <t>Основное мероприятие 6.2. "Совершенствование информационной системы и порядка формирования информационных ресурсов"</t>
  </si>
  <si>
    <t>Основное мероприятие 6.3. "Оценка возможностей и создание условий для формализации и дальнейшего развития рыбохозяйственного кластера Камчатского края"</t>
  </si>
  <si>
    <t>Подпрограмма 5 Развитие социальной ответственности рыбохозяйственных организаций и увеличение их вклада в социальное развитие Камчатского края"</t>
  </si>
  <si>
    <t>Подпрограмма 2  "Развитие рыбоперерабатывающего комплекса"</t>
  </si>
  <si>
    <t>Основное мероприятие 4.1. "Сохранение лососевых видов рыб в Камчатском крае"</t>
  </si>
  <si>
    <t>Подпрограмма 4 "Сохранение лососевых видов рыб в Камчатском крае"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</si>
</sst>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0.0"/>
    <numFmt numFmtId="166" formatCode="#,##0.000"/>
  </numFmts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vertical="top"/>
    </xf>
    <xf numFmtId="164" fontId="1" fillId="3" borderId="1" xfId="0" applyNumberFormat="1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top"/>
    </xf>
    <xf numFmtId="165" fontId="1" fillId="3" borderId="1" xfId="0" applyNumberFormat="1" applyFont="1" applyFill="1" applyBorder="1" applyAlignment="1">
      <alignment vertical="top"/>
    </xf>
    <xf numFmtId="166" fontId="1" fillId="3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vertical="top"/>
    </xf>
    <xf numFmtId="0" fontId="4" fillId="2" borderId="0" xfId="0" applyFont="1" applyFill="1"/>
    <xf numFmtId="0" fontId="5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2" fillId="2" borderId="1" xfId="0" applyFont="1" applyFill="1" applyBorder="1" applyAlignment="1">
      <alignment vertical="top"/>
    </xf>
    <xf numFmtId="1" fontId="1" fillId="2" borderId="0" xfId="0" applyNumberFormat="1" applyFont="1" applyFill="1" applyAlignment="1">
      <alignment horizontal="center"/>
    </xf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164" fontId="1" fillId="2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top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07"/>
  <sheetViews>
    <sheetView tabSelected="1" view="pageBreakPreview" zoomScale="55" zoomScaleNormal="70" zoomScaleSheetLayoutView="55" workbookViewId="0">
      <selection activeCell="F192" sqref="F192"/>
    </sheetView>
  </sheetViews>
  <sheetFormatPr defaultRowHeight="15" x14ac:dyDescent="0.25"/>
  <cols>
    <col min="1" max="1" width="5.5703125" style="29" customWidth="1"/>
    <col min="2" max="2" width="29.5703125" style="18" customWidth="1"/>
    <col min="3" max="3" width="19.5703125" style="18" customWidth="1"/>
    <col min="4" max="4" width="9.140625" style="18"/>
    <col min="5" max="5" width="23.42578125" style="18" customWidth="1"/>
    <col min="6" max="19" width="18.42578125" style="18" customWidth="1"/>
    <col min="20" max="16384" width="9.140625" style="18"/>
  </cols>
  <sheetData>
    <row r="1" spans="1:19" ht="15.75" x14ac:dyDescent="0.25">
      <c r="A1" s="1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7"/>
      <c r="P1" s="37"/>
      <c r="Q1" s="2"/>
      <c r="R1" s="37" t="s">
        <v>0</v>
      </c>
      <c r="S1" s="37"/>
    </row>
    <row r="2" spans="1:19" ht="15.75" x14ac:dyDescent="0.25">
      <c r="A2" s="1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</row>
    <row r="3" spans="1:19" ht="15.75" x14ac:dyDescent="0.25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2"/>
      <c r="R3" s="2"/>
      <c r="S3" s="2"/>
    </row>
    <row r="4" spans="1:19" ht="60" x14ac:dyDescent="0.25">
      <c r="A4" s="39" t="s">
        <v>2</v>
      </c>
      <c r="B4" s="40" t="s">
        <v>3</v>
      </c>
      <c r="C4" s="40"/>
      <c r="D4" s="19" t="s">
        <v>4</v>
      </c>
      <c r="E4" s="40" t="s">
        <v>5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ht="15.75" x14ac:dyDescent="0.25">
      <c r="A5" s="39"/>
      <c r="B5" s="40"/>
      <c r="C5" s="40"/>
      <c r="D5" s="20" t="s">
        <v>6</v>
      </c>
      <c r="E5" s="3" t="s">
        <v>7</v>
      </c>
      <c r="F5" s="3">
        <v>2014</v>
      </c>
      <c r="G5" s="3">
        <v>2015</v>
      </c>
      <c r="H5" s="3">
        <v>2016</v>
      </c>
      <c r="I5" s="3">
        <v>2017</v>
      </c>
      <c r="J5" s="3">
        <v>2018</v>
      </c>
      <c r="K5" s="3">
        <v>2019</v>
      </c>
      <c r="L5" s="3">
        <v>2020</v>
      </c>
      <c r="M5" s="3">
        <v>2021</v>
      </c>
      <c r="N5" s="3">
        <v>2022</v>
      </c>
      <c r="O5" s="3">
        <v>2023</v>
      </c>
      <c r="P5" s="3">
        <v>2024</v>
      </c>
      <c r="Q5" s="3">
        <v>2025</v>
      </c>
      <c r="R5" s="3">
        <v>2026</v>
      </c>
      <c r="S5" s="3">
        <v>2027</v>
      </c>
    </row>
    <row r="6" spans="1:19" ht="15.75" x14ac:dyDescent="0.25">
      <c r="A6" s="21">
        <v>1</v>
      </c>
      <c r="B6" s="22">
        <v>2</v>
      </c>
      <c r="C6" s="22">
        <v>3</v>
      </c>
      <c r="D6" s="22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</row>
    <row r="7" spans="1:19" ht="31.5" x14ac:dyDescent="0.25">
      <c r="A7" s="32">
        <v>2</v>
      </c>
      <c r="B7" s="30" t="s">
        <v>8</v>
      </c>
      <c r="C7" s="23" t="s">
        <v>9</v>
      </c>
      <c r="D7" s="24">
        <v>809</v>
      </c>
      <c r="E7" s="5">
        <f t="shared" ref="E7:E70" si="0">SUM(F7:S7)</f>
        <v>13854293.555519562</v>
      </c>
      <c r="F7" s="5">
        <f t="shared" ref="F7:S7" si="1">SUM(F9:F14)</f>
        <v>434053.18858000002</v>
      </c>
      <c r="G7" s="5">
        <f t="shared" si="1"/>
        <v>383070.61758999998</v>
      </c>
      <c r="H7" s="5">
        <f t="shared" si="1"/>
        <v>1640841.4</v>
      </c>
      <c r="I7" s="5">
        <f t="shared" si="1"/>
        <v>4675484.9179500006</v>
      </c>
      <c r="J7" s="5">
        <f t="shared" si="1"/>
        <v>3943869.7394595658</v>
      </c>
      <c r="K7" s="5">
        <f t="shared" si="1"/>
        <v>1676872.0991700001</v>
      </c>
      <c r="L7" s="5">
        <f t="shared" si="1"/>
        <v>840375.77708000003</v>
      </c>
      <c r="M7" s="5">
        <f t="shared" si="1"/>
        <v>32163.893499999998</v>
      </c>
      <c r="N7" s="5">
        <f t="shared" si="1"/>
        <v>28215.922190000001</v>
      </c>
      <c r="O7" s="5">
        <f t="shared" si="1"/>
        <v>39869.199999999997</v>
      </c>
      <c r="P7" s="5">
        <f t="shared" si="1"/>
        <v>39869.199999999997</v>
      </c>
      <c r="Q7" s="5">
        <f t="shared" si="1"/>
        <v>39869.199999999997</v>
      </c>
      <c r="R7" s="5">
        <f t="shared" si="1"/>
        <v>39869.199999999997</v>
      </c>
      <c r="S7" s="5">
        <f t="shared" si="1"/>
        <v>39869.199999999997</v>
      </c>
    </row>
    <row r="8" spans="1:19" ht="47.25" x14ac:dyDescent="0.25">
      <c r="A8" s="32"/>
      <c r="B8" s="30"/>
      <c r="C8" s="23" t="s">
        <v>10</v>
      </c>
      <c r="D8" s="25"/>
      <c r="E8" s="5">
        <f t="shared" si="0"/>
        <v>0</v>
      </c>
      <c r="F8" s="5"/>
      <c r="G8" s="5"/>
      <c r="H8" s="5"/>
      <c r="I8" s="5"/>
      <c r="J8" s="5"/>
      <c r="K8" s="5"/>
      <c r="L8" s="5"/>
      <c r="M8" s="6"/>
      <c r="N8" s="6"/>
      <c r="O8" s="6"/>
      <c r="P8" s="6"/>
      <c r="Q8" s="6"/>
      <c r="R8" s="6"/>
      <c r="S8" s="6"/>
    </row>
    <row r="9" spans="1:19" ht="31.5" x14ac:dyDescent="0.25">
      <c r="A9" s="32"/>
      <c r="B9" s="30"/>
      <c r="C9" s="23" t="s">
        <v>11</v>
      </c>
      <c r="D9" s="25"/>
      <c r="E9" s="5">
        <f t="shared" si="0"/>
        <v>1095977.1520995658</v>
      </c>
      <c r="F9" s="5">
        <f t="shared" ref="F9:S9" si="2">SUM(F17,F49,F81,F153)</f>
        <v>63196.032999999996</v>
      </c>
      <c r="G9" s="5">
        <f t="shared" si="2"/>
        <v>53837.576329999996</v>
      </c>
      <c r="H9" s="5">
        <f t="shared" si="2"/>
        <v>60863.596000000005</v>
      </c>
      <c r="I9" s="5">
        <f t="shared" si="2"/>
        <v>115578.94</v>
      </c>
      <c r="J9" s="5">
        <f t="shared" si="2"/>
        <v>213968.94799956601</v>
      </c>
      <c r="K9" s="5">
        <f t="shared" si="2"/>
        <v>214835.46600000001</v>
      </c>
      <c r="L9" s="5">
        <f t="shared" si="2"/>
        <v>113970.77708</v>
      </c>
      <c r="M9" s="5">
        <f t="shared" si="2"/>
        <v>32163.893499999998</v>
      </c>
      <c r="N9" s="5">
        <f t="shared" si="2"/>
        <v>28215.922190000001</v>
      </c>
      <c r="O9" s="5">
        <f t="shared" si="2"/>
        <v>39869.199999999997</v>
      </c>
      <c r="P9" s="5">
        <f t="shared" si="2"/>
        <v>39869.199999999997</v>
      </c>
      <c r="Q9" s="5">
        <f t="shared" si="2"/>
        <v>39869.199999999997</v>
      </c>
      <c r="R9" s="5">
        <f t="shared" si="2"/>
        <v>39869.199999999997</v>
      </c>
      <c r="S9" s="5">
        <f t="shared" si="2"/>
        <v>39869.199999999997</v>
      </c>
    </row>
    <row r="10" spans="1:19" ht="47.25" x14ac:dyDescent="0.25">
      <c r="A10" s="32"/>
      <c r="B10" s="30"/>
      <c r="C10" s="23" t="s">
        <v>12</v>
      </c>
      <c r="D10" s="25"/>
      <c r="E10" s="5">
        <f t="shared" si="0"/>
        <v>0</v>
      </c>
      <c r="F10" s="5"/>
      <c r="G10" s="5"/>
      <c r="H10" s="5"/>
      <c r="I10" s="5"/>
      <c r="J10" s="5"/>
      <c r="K10" s="7"/>
      <c r="L10" s="7"/>
      <c r="M10" s="6"/>
      <c r="N10" s="6"/>
      <c r="O10" s="6"/>
      <c r="P10" s="6"/>
      <c r="Q10" s="6"/>
      <c r="R10" s="6"/>
      <c r="S10" s="6"/>
    </row>
    <row r="11" spans="1:19" ht="63" x14ac:dyDescent="0.25">
      <c r="A11" s="32"/>
      <c r="B11" s="30"/>
      <c r="C11" s="23" t="s">
        <v>13</v>
      </c>
      <c r="D11" s="25"/>
      <c r="E11" s="5">
        <f t="shared" si="0"/>
        <v>0</v>
      </c>
      <c r="F11" s="5"/>
      <c r="G11" s="5"/>
      <c r="H11" s="5"/>
      <c r="I11" s="5"/>
      <c r="J11" s="5"/>
      <c r="K11" s="7"/>
      <c r="L11" s="7"/>
      <c r="M11" s="6"/>
      <c r="N11" s="6"/>
      <c r="O11" s="6"/>
      <c r="P11" s="6"/>
      <c r="Q11" s="6"/>
      <c r="R11" s="6"/>
      <c r="S11" s="6"/>
    </row>
    <row r="12" spans="1:19" ht="47.25" x14ac:dyDescent="0.25">
      <c r="A12" s="32"/>
      <c r="B12" s="30"/>
      <c r="C12" s="23" t="s">
        <v>14</v>
      </c>
      <c r="D12" s="25"/>
      <c r="E12" s="5">
        <f t="shared" si="0"/>
        <v>0</v>
      </c>
      <c r="F12" s="5"/>
      <c r="G12" s="5"/>
      <c r="H12" s="5"/>
      <c r="I12" s="5"/>
      <c r="J12" s="5"/>
      <c r="K12" s="7"/>
      <c r="L12" s="7"/>
      <c r="M12" s="6"/>
      <c r="N12" s="6"/>
      <c r="O12" s="6"/>
      <c r="P12" s="6"/>
      <c r="Q12" s="6"/>
      <c r="R12" s="6"/>
      <c r="S12" s="6"/>
    </row>
    <row r="13" spans="1:19" ht="63" x14ac:dyDescent="0.25">
      <c r="A13" s="32"/>
      <c r="B13" s="30"/>
      <c r="C13" s="23" t="s">
        <v>15</v>
      </c>
      <c r="D13" s="25"/>
      <c r="E13" s="5">
        <f t="shared" si="0"/>
        <v>12758316.403419999</v>
      </c>
      <c r="F13" s="5">
        <f t="shared" ref="F13:S13" si="3">SUM(F21,F53,F85,F157)</f>
        <v>370857.15558000002</v>
      </c>
      <c r="G13" s="5">
        <f t="shared" si="3"/>
        <v>329233.04125999997</v>
      </c>
      <c r="H13" s="5">
        <f t="shared" si="3"/>
        <v>1579977.804</v>
      </c>
      <c r="I13" s="5">
        <f t="shared" si="3"/>
        <v>4559905.9779500002</v>
      </c>
      <c r="J13" s="5">
        <f t="shared" si="3"/>
        <v>3729900.79146</v>
      </c>
      <c r="K13" s="5">
        <f t="shared" si="3"/>
        <v>1462036.63317</v>
      </c>
      <c r="L13" s="5">
        <f t="shared" si="3"/>
        <v>726405</v>
      </c>
      <c r="M13" s="5">
        <f t="shared" si="3"/>
        <v>0</v>
      </c>
      <c r="N13" s="5">
        <f t="shared" si="3"/>
        <v>0</v>
      </c>
      <c r="O13" s="5">
        <f t="shared" si="3"/>
        <v>0</v>
      </c>
      <c r="P13" s="5">
        <f t="shared" si="3"/>
        <v>0</v>
      </c>
      <c r="Q13" s="5">
        <f t="shared" si="3"/>
        <v>0</v>
      </c>
      <c r="R13" s="5">
        <f t="shared" si="3"/>
        <v>0</v>
      </c>
      <c r="S13" s="5">
        <f t="shared" si="3"/>
        <v>0</v>
      </c>
    </row>
    <row r="14" spans="1:19" ht="94.5" x14ac:dyDescent="0.25">
      <c r="A14" s="32"/>
      <c r="B14" s="30"/>
      <c r="C14" s="23" t="s">
        <v>16</v>
      </c>
      <c r="D14" s="25"/>
      <c r="E14" s="5">
        <f t="shared" si="0"/>
        <v>0</v>
      </c>
      <c r="F14" s="5"/>
      <c r="G14" s="5"/>
      <c r="H14" s="5"/>
      <c r="I14" s="5"/>
      <c r="J14" s="5"/>
      <c r="K14" s="7"/>
      <c r="L14" s="7"/>
      <c r="M14" s="6"/>
      <c r="N14" s="6"/>
      <c r="O14" s="6"/>
      <c r="P14" s="6"/>
      <c r="Q14" s="6"/>
      <c r="R14" s="6"/>
      <c r="S14" s="6"/>
    </row>
    <row r="15" spans="1:19" ht="31.5" x14ac:dyDescent="0.25">
      <c r="A15" s="32">
        <v>3</v>
      </c>
      <c r="B15" s="30" t="s">
        <v>17</v>
      </c>
      <c r="C15" s="23" t="s">
        <v>9</v>
      </c>
      <c r="D15" s="26"/>
      <c r="E15" s="5">
        <f t="shared" si="0"/>
        <v>0</v>
      </c>
      <c r="F15" s="5">
        <f>SUM(F16:F22)</f>
        <v>0</v>
      </c>
      <c r="G15" s="5">
        <f t="shared" ref="G15:S15" si="4">SUM(G16:G22)</f>
        <v>0</v>
      </c>
      <c r="H15" s="5">
        <f t="shared" si="4"/>
        <v>0</v>
      </c>
      <c r="I15" s="5">
        <f t="shared" si="4"/>
        <v>0</v>
      </c>
      <c r="J15" s="5">
        <f t="shared" si="4"/>
        <v>0</v>
      </c>
      <c r="K15" s="5">
        <f t="shared" si="4"/>
        <v>0</v>
      </c>
      <c r="L15" s="5">
        <f t="shared" si="4"/>
        <v>0</v>
      </c>
      <c r="M15" s="5">
        <f t="shared" si="4"/>
        <v>0</v>
      </c>
      <c r="N15" s="5">
        <f t="shared" si="4"/>
        <v>0</v>
      </c>
      <c r="O15" s="5">
        <f t="shared" si="4"/>
        <v>0</v>
      </c>
      <c r="P15" s="5">
        <f t="shared" si="4"/>
        <v>0</v>
      </c>
      <c r="Q15" s="5">
        <f t="shared" si="4"/>
        <v>0</v>
      </c>
      <c r="R15" s="5">
        <f t="shared" si="4"/>
        <v>0</v>
      </c>
      <c r="S15" s="5">
        <f t="shared" si="4"/>
        <v>0</v>
      </c>
    </row>
    <row r="16" spans="1:19" ht="47.25" x14ac:dyDescent="0.25">
      <c r="A16" s="32"/>
      <c r="B16" s="30"/>
      <c r="C16" s="23" t="s">
        <v>10</v>
      </c>
      <c r="D16" s="26"/>
      <c r="E16" s="5">
        <f t="shared" si="0"/>
        <v>0</v>
      </c>
      <c r="F16" s="5"/>
      <c r="G16" s="5"/>
      <c r="H16" s="5"/>
      <c r="I16" s="5"/>
      <c r="J16" s="5"/>
      <c r="K16" s="7"/>
      <c r="L16" s="7"/>
      <c r="M16" s="6"/>
      <c r="N16" s="6"/>
      <c r="O16" s="6"/>
      <c r="P16" s="6"/>
      <c r="Q16" s="6"/>
      <c r="R16" s="6"/>
      <c r="S16" s="6"/>
    </row>
    <row r="17" spans="1:19" ht="31.5" x14ac:dyDescent="0.25">
      <c r="A17" s="32"/>
      <c r="B17" s="30"/>
      <c r="C17" s="23" t="s">
        <v>11</v>
      </c>
      <c r="D17" s="25"/>
      <c r="E17" s="5">
        <f t="shared" si="0"/>
        <v>0</v>
      </c>
      <c r="F17" s="5">
        <f>F25</f>
        <v>0</v>
      </c>
      <c r="G17" s="5">
        <f t="shared" ref="G17:S21" si="5">G25</f>
        <v>0</v>
      </c>
      <c r="H17" s="5">
        <f t="shared" si="5"/>
        <v>0</v>
      </c>
      <c r="I17" s="5">
        <f t="shared" si="5"/>
        <v>0</v>
      </c>
      <c r="J17" s="5">
        <f t="shared" si="5"/>
        <v>0</v>
      </c>
      <c r="K17" s="5">
        <f t="shared" si="5"/>
        <v>0</v>
      </c>
      <c r="L17" s="5">
        <f t="shared" si="5"/>
        <v>0</v>
      </c>
      <c r="M17" s="5">
        <f t="shared" si="5"/>
        <v>0</v>
      </c>
      <c r="N17" s="5">
        <f t="shared" si="5"/>
        <v>0</v>
      </c>
      <c r="O17" s="5">
        <f t="shared" si="5"/>
        <v>0</v>
      </c>
      <c r="P17" s="5">
        <f t="shared" si="5"/>
        <v>0</v>
      </c>
      <c r="Q17" s="5">
        <f t="shared" si="5"/>
        <v>0</v>
      </c>
      <c r="R17" s="5">
        <f t="shared" si="5"/>
        <v>0</v>
      </c>
      <c r="S17" s="5">
        <f t="shared" si="5"/>
        <v>0</v>
      </c>
    </row>
    <row r="18" spans="1:19" ht="47.25" x14ac:dyDescent="0.25">
      <c r="A18" s="32"/>
      <c r="B18" s="30"/>
      <c r="C18" s="23" t="s">
        <v>12</v>
      </c>
      <c r="D18" s="25"/>
      <c r="E18" s="5">
        <f t="shared" si="0"/>
        <v>0</v>
      </c>
      <c r="F18" s="5"/>
      <c r="G18" s="5"/>
      <c r="H18" s="5"/>
      <c r="I18" s="5"/>
      <c r="J18" s="5"/>
      <c r="K18" s="7"/>
      <c r="L18" s="7"/>
      <c r="M18" s="6"/>
      <c r="N18" s="6"/>
      <c r="O18" s="6"/>
      <c r="P18" s="6"/>
      <c r="Q18" s="6"/>
      <c r="R18" s="6"/>
      <c r="S18" s="6"/>
    </row>
    <row r="19" spans="1:19" ht="63" x14ac:dyDescent="0.25">
      <c r="A19" s="32"/>
      <c r="B19" s="30"/>
      <c r="C19" s="23" t="s">
        <v>13</v>
      </c>
      <c r="D19" s="25"/>
      <c r="E19" s="5">
        <f t="shared" si="0"/>
        <v>0</v>
      </c>
      <c r="F19" s="5"/>
      <c r="G19" s="5"/>
      <c r="H19" s="5"/>
      <c r="I19" s="5"/>
      <c r="J19" s="5"/>
      <c r="K19" s="7"/>
      <c r="L19" s="7"/>
      <c r="M19" s="6"/>
      <c r="N19" s="6"/>
      <c r="O19" s="6"/>
      <c r="P19" s="6"/>
      <c r="Q19" s="6"/>
      <c r="R19" s="6"/>
      <c r="S19" s="6"/>
    </row>
    <row r="20" spans="1:19" ht="47.25" x14ac:dyDescent="0.25">
      <c r="A20" s="32"/>
      <c r="B20" s="30"/>
      <c r="C20" s="23" t="s">
        <v>14</v>
      </c>
      <c r="D20" s="25"/>
      <c r="E20" s="5">
        <f t="shared" si="0"/>
        <v>0</v>
      </c>
      <c r="F20" s="5"/>
      <c r="G20" s="5"/>
      <c r="H20" s="5"/>
      <c r="I20" s="5"/>
      <c r="J20" s="5"/>
      <c r="K20" s="7"/>
      <c r="L20" s="7"/>
      <c r="M20" s="6"/>
      <c r="N20" s="6"/>
      <c r="O20" s="6"/>
      <c r="P20" s="6"/>
      <c r="Q20" s="6"/>
      <c r="R20" s="6"/>
      <c r="S20" s="6"/>
    </row>
    <row r="21" spans="1:19" ht="63" x14ac:dyDescent="0.25">
      <c r="A21" s="32"/>
      <c r="B21" s="30"/>
      <c r="C21" s="23" t="s">
        <v>15</v>
      </c>
      <c r="D21" s="25"/>
      <c r="E21" s="5">
        <f t="shared" si="0"/>
        <v>0</v>
      </c>
      <c r="F21" s="5">
        <f>SUM(F37,F45)</f>
        <v>0</v>
      </c>
      <c r="G21" s="5">
        <f t="shared" si="5"/>
        <v>0</v>
      </c>
      <c r="H21" s="5">
        <f>H29</f>
        <v>0</v>
      </c>
      <c r="I21" s="5">
        <f t="shared" ref="I21:S21" si="6">I29</f>
        <v>0</v>
      </c>
      <c r="J21" s="5">
        <f t="shared" si="6"/>
        <v>0</v>
      </c>
      <c r="K21" s="5">
        <f t="shared" si="6"/>
        <v>0</v>
      </c>
      <c r="L21" s="5">
        <f t="shared" si="6"/>
        <v>0</v>
      </c>
      <c r="M21" s="5">
        <f t="shared" si="6"/>
        <v>0</v>
      </c>
      <c r="N21" s="5">
        <f t="shared" si="6"/>
        <v>0</v>
      </c>
      <c r="O21" s="5">
        <f t="shared" si="6"/>
        <v>0</v>
      </c>
      <c r="P21" s="5">
        <f t="shared" si="6"/>
        <v>0</v>
      </c>
      <c r="Q21" s="5">
        <f t="shared" si="6"/>
        <v>0</v>
      </c>
      <c r="R21" s="5">
        <f t="shared" si="6"/>
        <v>0</v>
      </c>
      <c r="S21" s="5">
        <f t="shared" si="6"/>
        <v>0</v>
      </c>
    </row>
    <row r="22" spans="1:19" ht="94.5" x14ac:dyDescent="0.25">
      <c r="A22" s="32"/>
      <c r="B22" s="30"/>
      <c r="C22" s="23" t="s">
        <v>18</v>
      </c>
      <c r="D22" s="25"/>
      <c r="E22" s="5">
        <f t="shared" si="0"/>
        <v>0</v>
      </c>
      <c r="F22" s="5"/>
      <c r="G22" s="5"/>
      <c r="H22" s="5"/>
      <c r="I22" s="5"/>
      <c r="J22" s="5"/>
      <c r="K22" s="7"/>
      <c r="L22" s="7"/>
      <c r="M22" s="6"/>
      <c r="N22" s="6"/>
      <c r="O22" s="6"/>
      <c r="P22" s="6"/>
      <c r="Q22" s="6"/>
      <c r="R22" s="6"/>
      <c r="S22" s="6"/>
    </row>
    <row r="23" spans="1:19" ht="31.5" customHeight="1" x14ac:dyDescent="0.25">
      <c r="A23" s="31">
        <v>4</v>
      </c>
      <c r="B23" s="30" t="s">
        <v>19</v>
      </c>
      <c r="C23" s="23" t="s">
        <v>9</v>
      </c>
      <c r="D23" s="26"/>
      <c r="E23" s="5">
        <f t="shared" si="0"/>
        <v>0</v>
      </c>
      <c r="F23" s="5">
        <f>F25+F29</f>
        <v>0</v>
      </c>
      <c r="G23" s="5">
        <f>G25+G29</f>
        <v>0</v>
      </c>
      <c r="H23" s="5">
        <f t="shared" ref="H23:S23" si="7">H25+H29</f>
        <v>0</v>
      </c>
      <c r="I23" s="5">
        <f t="shared" si="7"/>
        <v>0</v>
      </c>
      <c r="J23" s="5">
        <f t="shared" si="7"/>
        <v>0</v>
      </c>
      <c r="K23" s="5">
        <f t="shared" si="7"/>
        <v>0</v>
      </c>
      <c r="L23" s="5">
        <f t="shared" si="7"/>
        <v>0</v>
      </c>
      <c r="M23" s="5">
        <f t="shared" si="7"/>
        <v>0</v>
      </c>
      <c r="N23" s="5">
        <f t="shared" si="7"/>
        <v>0</v>
      </c>
      <c r="O23" s="5">
        <f t="shared" si="7"/>
        <v>0</v>
      </c>
      <c r="P23" s="5">
        <f t="shared" si="7"/>
        <v>0</v>
      </c>
      <c r="Q23" s="5">
        <f t="shared" si="7"/>
        <v>0</v>
      </c>
      <c r="R23" s="5">
        <f t="shared" si="7"/>
        <v>0</v>
      </c>
      <c r="S23" s="5">
        <f t="shared" si="7"/>
        <v>0</v>
      </c>
    </row>
    <row r="24" spans="1:19" ht="47.25" x14ac:dyDescent="0.25">
      <c r="A24" s="31"/>
      <c r="B24" s="30"/>
      <c r="C24" s="23" t="s">
        <v>10</v>
      </c>
      <c r="D24" s="26"/>
      <c r="E24" s="5">
        <f t="shared" si="0"/>
        <v>0</v>
      </c>
      <c r="F24" s="5"/>
      <c r="G24" s="5"/>
      <c r="H24" s="5"/>
      <c r="I24" s="5"/>
      <c r="J24" s="5"/>
      <c r="K24" s="7"/>
      <c r="L24" s="7"/>
      <c r="M24" s="6"/>
      <c r="N24" s="6"/>
      <c r="O24" s="6"/>
      <c r="P24" s="6"/>
      <c r="Q24" s="6"/>
      <c r="R24" s="6"/>
      <c r="S24" s="6"/>
    </row>
    <row r="25" spans="1:19" ht="31.5" x14ac:dyDescent="0.25">
      <c r="A25" s="31"/>
      <c r="B25" s="30"/>
      <c r="C25" s="23" t="s">
        <v>11</v>
      </c>
      <c r="D25" s="25"/>
      <c r="E25" s="5">
        <f t="shared" si="0"/>
        <v>0</v>
      </c>
      <c r="F25" s="5">
        <f>F33+F41</f>
        <v>0</v>
      </c>
      <c r="G25" s="5">
        <f>G33+G41</f>
        <v>0</v>
      </c>
      <c r="H25" s="5">
        <f t="shared" ref="H25:S29" si="8">H33+H41</f>
        <v>0</v>
      </c>
      <c r="I25" s="5">
        <f t="shared" si="8"/>
        <v>0</v>
      </c>
      <c r="J25" s="5">
        <f t="shared" si="8"/>
        <v>0</v>
      </c>
      <c r="K25" s="5">
        <f t="shared" si="8"/>
        <v>0</v>
      </c>
      <c r="L25" s="5">
        <f t="shared" si="8"/>
        <v>0</v>
      </c>
      <c r="M25" s="5">
        <f t="shared" si="8"/>
        <v>0</v>
      </c>
      <c r="N25" s="5">
        <f t="shared" si="8"/>
        <v>0</v>
      </c>
      <c r="O25" s="5">
        <f t="shared" si="8"/>
        <v>0</v>
      </c>
      <c r="P25" s="5">
        <f t="shared" si="8"/>
        <v>0</v>
      </c>
      <c r="Q25" s="5">
        <f t="shared" si="8"/>
        <v>0</v>
      </c>
      <c r="R25" s="5">
        <f t="shared" si="8"/>
        <v>0</v>
      </c>
      <c r="S25" s="5">
        <f t="shared" si="8"/>
        <v>0</v>
      </c>
    </row>
    <row r="26" spans="1:19" ht="47.25" x14ac:dyDescent="0.25">
      <c r="A26" s="31"/>
      <c r="B26" s="30"/>
      <c r="C26" s="23" t="s">
        <v>12</v>
      </c>
      <c r="D26" s="25"/>
      <c r="E26" s="5">
        <f t="shared" si="0"/>
        <v>0</v>
      </c>
      <c r="F26" s="5"/>
      <c r="G26" s="5"/>
      <c r="H26" s="5"/>
      <c r="I26" s="5"/>
      <c r="J26" s="5"/>
      <c r="K26" s="7"/>
      <c r="L26" s="7"/>
      <c r="M26" s="6"/>
      <c r="N26" s="6"/>
      <c r="O26" s="6"/>
      <c r="P26" s="6"/>
      <c r="Q26" s="6"/>
      <c r="R26" s="6"/>
      <c r="S26" s="6"/>
    </row>
    <row r="27" spans="1:19" ht="63" x14ac:dyDescent="0.25">
      <c r="A27" s="31"/>
      <c r="B27" s="30"/>
      <c r="C27" s="23" t="s">
        <v>13</v>
      </c>
      <c r="D27" s="25"/>
      <c r="E27" s="5">
        <f t="shared" si="0"/>
        <v>0</v>
      </c>
      <c r="F27" s="5"/>
      <c r="G27" s="5"/>
      <c r="H27" s="5"/>
      <c r="I27" s="5"/>
      <c r="J27" s="5"/>
      <c r="K27" s="7"/>
      <c r="L27" s="7"/>
      <c r="M27" s="6"/>
      <c r="N27" s="6"/>
      <c r="O27" s="6"/>
      <c r="P27" s="6"/>
      <c r="Q27" s="6"/>
      <c r="R27" s="6"/>
      <c r="S27" s="6"/>
    </row>
    <row r="28" spans="1:19" ht="47.25" x14ac:dyDescent="0.25">
      <c r="A28" s="31"/>
      <c r="B28" s="30"/>
      <c r="C28" s="23" t="s">
        <v>14</v>
      </c>
      <c r="D28" s="25"/>
      <c r="E28" s="5">
        <f t="shared" si="0"/>
        <v>0</v>
      </c>
      <c r="F28" s="5"/>
      <c r="G28" s="5"/>
      <c r="H28" s="5"/>
      <c r="I28" s="5"/>
      <c r="J28" s="5"/>
      <c r="K28" s="7"/>
      <c r="L28" s="7"/>
      <c r="M28" s="6"/>
      <c r="N28" s="6"/>
      <c r="O28" s="6"/>
      <c r="P28" s="6"/>
      <c r="Q28" s="6"/>
      <c r="R28" s="6"/>
      <c r="S28" s="6"/>
    </row>
    <row r="29" spans="1:19" ht="63" x14ac:dyDescent="0.25">
      <c r="A29" s="31"/>
      <c r="B29" s="33"/>
      <c r="C29" s="23" t="s">
        <v>15</v>
      </c>
      <c r="D29" s="25"/>
      <c r="E29" s="5">
        <f t="shared" si="0"/>
        <v>0</v>
      </c>
      <c r="F29" s="5">
        <f>F37+F45</f>
        <v>0</v>
      </c>
      <c r="G29" s="5">
        <f>G37+G45</f>
        <v>0</v>
      </c>
      <c r="H29" s="5">
        <f t="shared" si="8"/>
        <v>0</v>
      </c>
      <c r="I29" s="5">
        <f t="shared" si="8"/>
        <v>0</v>
      </c>
      <c r="J29" s="5">
        <f t="shared" si="8"/>
        <v>0</v>
      </c>
      <c r="K29" s="5">
        <f t="shared" si="8"/>
        <v>0</v>
      </c>
      <c r="L29" s="5">
        <f t="shared" si="8"/>
        <v>0</v>
      </c>
      <c r="M29" s="5">
        <f t="shared" si="8"/>
        <v>0</v>
      </c>
      <c r="N29" s="5">
        <f t="shared" si="8"/>
        <v>0</v>
      </c>
      <c r="O29" s="5">
        <f t="shared" si="8"/>
        <v>0</v>
      </c>
      <c r="P29" s="5">
        <f t="shared" si="8"/>
        <v>0</v>
      </c>
      <c r="Q29" s="5">
        <f t="shared" si="8"/>
        <v>0</v>
      </c>
      <c r="R29" s="5">
        <f t="shared" si="8"/>
        <v>0</v>
      </c>
      <c r="S29" s="5">
        <f t="shared" si="8"/>
        <v>0</v>
      </c>
    </row>
    <row r="30" spans="1:19" ht="94.5" x14ac:dyDescent="0.25">
      <c r="A30" s="31"/>
      <c r="B30" s="33"/>
      <c r="C30" s="23" t="s">
        <v>18</v>
      </c>
      <c r="D30" s="25"/>
      <c r="E30" s="5">
        <f t="shared" si="0"/>
        <v>0</v>
      </c>
      <c r="F30" s="5"/>
      <c r="G30" s="5"/>
      <c r="H30" s="5"/>
      <c r="I30" s="5"/>
      <c r="J30" s="5"/>
      <c r="K30" s="7"/>
      <c r="L30" s="7"/>
      <c r="M30" s="6"/>
      <c r="N30" s="6"/>
      <c r="O30" s="6"/>
      <c r="P30" s="6"/>
      <c r="Q30" s="6"/>
      <c r="R30" s="6"/>
      <c r="S30" s="6"/>
    </row>
    <row r="31" spans="1:19" ht="31.5" hidden="1" x14ac:dyDescent="0.25">
      <c r="A31" s="32"/>
      <c r="B31" s="30" t="s">
        <v>20</v>
      </c>
      <c r="C31" s="23" t="s">
        <v>9</v>
      </c>
      <c r="D31" s="26"/>
      <c r="E31" s="5">
        <f t="shared" ref="E31:L31" si="9">E33+E37</f>
        <v>0</v>
      </c>
      <c r="F31" s="5">
        <f t="shared" si="9"/>
        <v>0</v>
      </c>
      <c r="G31" s="5">
        <f t="shared" si="9"/>
        <v>0</v>
      </c>
      <c r="H31" s="5">
        <f t="shared" si="9"/>
        <v>0</v>
      </c>
      <c r="I31" s="5">
        <f t="shared" si="9"/>
        <v>0</v>
      </c>
      <c r="J31" s="5">
        <f t="shared" si="9"/>
        <v>0</v>
      </c>
      <c r="K31" s="5">
        <f t="shared" si="9"/>
        <v>0</v>
      </c>
      <c r="L31" s="5">
        <f t="shared" si="9"/>
        <v>0</v>
      </c>
      <c r="M31" s="5">
        <f>M33+M37</f>
        <v>0</v>
      </c>
      <c r="N31" s="5">
        <f t="shared" ref="N31:S31" si="10">N33+N37</f>
        <v>0</v>
      </c>
      <c r="O31" s="5">
        <f t="shared" si="10"/>
        <v>0</v>
      </c>
      <c r="P31" s="5">
        <f t="shared" si="10"/>
        <v>0</v>
      </c>
      <c r="Q31" s="5">
        <f t="shared" si="10"/>
        <v>0</v>
      </c>
      <c r="R31" s="5">
        <f t="shared" si="10"/>
        <v>0</v>
      </c>
      <c r="S31" s="5">
        <f t="shared" si="10"/>
        <v>0</v>
      </c>
    </row>
    <row r="32" spans="1:19" ht="47.25" hidden="1" x14ac:dyDescent="0.25">
      <c r="A32" s="32"/>
      <c r="B32" s="30"/>
      <c r="C32" s="23" t="s">
        <v>10</v>
      </c>
      <c r="D32" s="26"/>
      <c r="E32" s="5">
        <f t="shared" si="0"/>
        <v>0</v>
      </c>
      <c r="F32" s="5"/>
      <c r="G32" s="5"/>
      <c r="H32" s="5"/>
      <c r="I32" s="5"/>
      <c r="J32" s="5"/>
      <c r="K32" s="7"/>
      <c r="L32" s="7"/>
      <c r="M32" s="6"/>
      <c r="N32" s="6"/>
      <c r="O32" s="6"/>
      <c r="P32" s="6"/>
      <c r="Q32" s="6"/>
      <c r="R32" s="6"/>
      <c r="S32" s="6"/>
    </row>
    <row r="33" spans="1:19" ht="31.5" hidden="1" x14ac:dyDescent="0.25">
      <c r="A33" s="32"/>
      <c r="B33" s="30"/>
      <c r="C33" s="23" t="s">
        <v>11</v>
      </c>
      <c r="D33" s="25"/>
      <c r="E33" s="5">
        <f t="shared" si="0"/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</row>
    <row r="34" spans="1:19" ht="47.25" hidden="1" x14ac:dyDescent="0.25">
      <c r="A34" s="32"/>
      <c r="B34" s="30"/>
      <c r="C34" s="23" t="s">
        <v>12</v>
      </c>
      <c r="D34" s="25"/>
      <c r="E34" s="5">
        <f t="shared" si="0"/>
        <v>0</v>
      </c>
      <c r="F34" s="5"/>
      <c r="G34" s="5"/>
      <c r="H34" s="5"/>
      <c r="I34" s="5"/>
      <c r="J34" s="5"/>
      <c r="K34" s="7"/>
      <c r="L34" s="7"/>
      <c r="M34" s="6"/>
      <c r="N34" s="6"/>
      <c r="O34" s="6"/>
      <c r="P34" s="6"/>
      <c r="Q34" s="6"/>
      <c r="R34" s="6"/>
      <c r="S34" s="6"/>
    </row>
    <row r="35" spans="1:19" ht="63" hidden="1" x14ac:dyDescent="0.25">
      <c r="A35" s="32"/>
      <c r="B35" s="30"/>
      <c r="C35" s="23" t="s">
        <v>13</v>
      </c>
      <c r="D35" s="25"/>
      <c r="E35" s="5">
        <f t="shared" si="0"/>
        <v>0</v>
      </c>
      <c r="F35" s="5"/>
      <c r="G35" s="5"/>
      <c r="H35" s="5"/>
      <c r="I35" s="5"/>
      <c r="J35" s="5"/>
      <c r="K35" s="7"/>
      <c r="L35" s="7"/>
      <c r="M35" s="6"/>
      <c r="N35" s="6"/>
      <c r="O35" s="6"/>
      <c r="P35" s="6"/>
      <c r="Q35" s="6"/>
      <c r="R35" s="6"/>
      <c r="S35" s="6"/>
    </row>
    <row r="36" spans="1:19" ht="47.25" hidden="1" x14ac:dyDescent="0.25">
      <c r="A36" s="32"/>
      <c r="B36" s="30"/>
      <c r="C36" s="23" t="s">
        <v>14</v>
      </c>
      <c r="D36" s="25"/>
      <c r="E36" s="5">
        <f t="shared" si="0"/>
        <v>0</v>
      </c>
      <c r="F36" s="5"/>
      <c r="G36" s="5"/>
      <c r="H36" s="5"/>
      <c r="I36" s="5"/>
      <c r="J36" s="5"/>
      <c r="K36" s="7"/>
      <c r="L36" s="7"/>
      <c r="M36" s="6"/>
      <c r="N36" s="6"/>
      <c r="O36" s="6"/>
      <c r="P36" s="6"/>
      <c r="Q36" s="6"/>
      <c r="R36" s="6"/>
      <c r="S36" s="6"/>
    </row>
    <row r="37" spans="1:19" ht="63" hidden="1" x14ac:dyDescent="0.25">
      <c r="A37" s="32"/>
      <c r="B37" s="30"/>
      <c r="C37" s="23" t="s">
        <v>15</v>
      </c>
      <c r="D37" s="25"/>
      <c r="E37" s="5">
        <f t="shared" si="0"/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</row>
    <row r="38" spans="1:19" ht="94.5" hidden="1" x14ac:dyDescent="0.25">
      <c r="A38" s="32"/>
      <c r="B38" s="30"/>
      <c r="C38" s="23" t="s">
        <v>18</v>
      </c>
      <c r="D38" s="25"/>
      <c r="E38" s="5">
        <f t="shared" si="0"/>
        <v>0</v>
      </c>
      <c r="F38" s="5"/>
      <c r="G38" s="5"/>
      <c r="H38" s="5"/>
      <c r="I38" s="5"/>
      <c r="J38" s="5"/>
      <c r="K38" s="7"/>
      <c r="L38" s="7"/>
      <c r="M38" s="6"/>
      <c r="N38" s="6"/>
      <c r="O38" s="6"/>
      <c r="P38" s="6"/>
      <c r="Q38" s="6"/>
      <c r="R38" s="6"/>
      <c r="S38" s="6"/>
    </row>
    <row r="39" spans="1:19" ht="31.5" hidden="1" x14ac:dyDescent="0.25">
      <c r="A39" s="32"/>
      <c r="B39" s="30" t="s">
        <v>21</v>
      </c>
      <c r="C39" s="23" t="s">
        <v>9</v>
      </c>
      <c r="D39" s="25"/>
      <c r="E39" s="5">
        <f t="shared" si="0"/>
        <v>0</v>
      </c>
      <c r="F39" s="5">
        <f>SUM(F40:F46)</f>
        <v>0</v>
      </c>
      <c r="G39" s="5">
        <f t="shared" ref="G39:S47" si="11">SUM(G40:G46)</f>
        <v>0</v>
      </c>
      <c r="H39" s="5">
        <f t="shared" si="11"/>
        <v>0</v>
      </c>
      <c r="I39" s="5">
        <f t="shared" si="11"/>
        <v>0</v>
      </c>
      <c r="J39" s="5">
        <f t="shared" si="11"/>
        <v>0</v>
      </c>
      <c r="K39" s="5">
        <f t="shared" si="11"/>
        <v>0</v>
      </c>
      <c r="L39" s="5">
        <f t="shared" si="11"/>
        <v>0</v>
      </c>
      <c r="M39" s="5">
        <f t="shared" si="11"/>
        <v>0</v>
      </c>
      <c r="N39" s="5">
        <f t="shared" si="11"/>
        <v>0</v>
      </c>
      <c r="O39" s="5">
        <f t="shared" si="11"/>
        <v>0</v>
      </c>
      <c r="P39" s="5">
        <f t="shared" si="11"/>
        <v>0</v>
      </c>
      <c r="Q39" s="5">
        <f t="shared" si="11"/>
        <v>0</v>
      </c>
      <c r="R39" s="5">
        <f t="shared" si="11"/>
        <v>0</v>
      </c>
      <c r="S39" s="5">
        <f t="shared" si="11"/>
        <v>0</v>
      </c>
    </row>
    <row r="40" spans="1:19" ht="47.25" hidden="1" x14ac:dyDescent="0.25">
      <c r="A40" s="32"/>
      <c r="B40" s="30"/>
      <c r="C40" s="23" t="s">
        <v>10</v>
      </c>
      <c r="D40" s="25"/>
      <c r="E40" s="5">
        <f t="shared" si="0"/>
        <v>0</v>
      </c>
      <c r="F40" s="5"/>
      <c r="G40" s="5"/>
      <c r="H40" s="5"/>
      <c r="I40" s="5"/>
      <c r="J40" s="5"/>
      <c r="K40" s="7"/>
      <c r="L40" s="5"/>
      <c r="M40" s="8"/>
      <c r="N40" s="8"/>
      <c r="O40" s="8"/>
      <c r="P40" s="8"/>
      <c r="Q40" s="8"/>
      <c r="R40" s="8"/>
      <c r="S40" s="8"/>
    </row>
    <row r="41" spans="1:19" ht="31.5" hidden="1" x14ac:dyDescent="0.25">
      <c r="A41" s="32"/>
      <c r="B41" s="30"/>
      <c r="C41" s="23" t="s">
        <v>11</v>
      </c>
      <c r="D41" s="25"/>
      <c r="E41" s="5">
        <f t="shared" si="0"/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</row>
    <row r="42" spans="1:19" ht="47.25" hidden="1" x14ac:dyDescent="0.25">
      <c r="A42" s="32"/>
      <c r="B42" s="30"/>
      <c r="C42" s="23" t="s">
        <v>12</v>
      </c>
      <c r="D42" s="25"/>
      <c r="E42" s="5">
        <f t="shared" si="0"/>
        <v>0</v>
      </c>
      <c r="F42" s="5"/>
      <c r="G42" s="5"/>
      <c r="H42" s="5"/>
      <c r="I42" s="5"/>
      <c r="J42" s="5"/>
      <c r="K42" s="7"/>
      <c r="L42" s="7"/>
      <c r="M42" s="6"/>
      <c r="N42" s="6"/>
      <c r="O42" s="6"/>
      <c r="P42" s="6"/>
      <c r="Q42" s="6"/>
      <c r="R42" s="6"/>
      <c r="S42" s="6"/>
    </row>
    <row r="43" spans="1:19" ht="63" hidden="1" x14ac:dyDescent="0.25">
      <c r="A43" s="32"/>
      <c r="B43" s="30"/>
      <c r="C43" s="23" t="s">
        <v>13</v>
      </c>
      <c r="D43" s="25"/>
      <c r="E43" s="5">
        <f t="shared" si="0"/>
        <v>0</v>
      </c>
      <c r="F43" s="5"/>
      <c r="G43" s="5"/>
      <c r="H43" s="5"/>
      <c r="I43" s="5"/>
      <c r="J43" s="5"/>
      <c r="K43" s="7"/>
      <c r="L43" s="7"/>
      <c r="M43" s="6"/>
      <c r="N43" s="6"/>
      <c r="O43" s="6"/>
      <c r="P43" s="6"/>
      <c r="Q43" s="6"/>
      <c r="R43" s="6"/>
      <c r="S43" s="6"/>
    </row>
    <row r="44" spans="1:19" ht="47.25" hidden="1" x14ac:dyDescent="0.25">
      <c r="A44" s="32"/>
      <c r="B44" s="30"/>
      <c r="C44" s="23" t="s">
        <v>14</v>
      </c>
      <c r="D44" s="25"/>
      <c r="E44" s="5">
        <f t="shared" si="0"/>
        <v>0</v>
      </c>
      <c r="F44" s="5"/>
      <c r="G44" s="5"/>
      <c r="H44" s="5"/>
      <c r="I44" s="5"/>
      <c r="J44" s="5"/>
      <c r="K44" s="7"/>
      <c r="L44" s="7"/>
      <c r="M44" s="6"/>
      <c r="N44" s="6"/>
      <c r="O44" s="6"/>
      <c r="P44" s="6"/>
      <c r="Q44" s="6"/>
      <c r="R44" s="6"/>
      <c r="S44" s="6"/>
    </row>
    <row r="45" spans="1:19" ht="63" hidden="1" x14ac:dyDescent="0.25">
      <c r="A45" s="32"/>
      <c r="B45" s="30"/>
      <c r="C45" s="23" t="s">
        <v>15</v>
      </c>
      <c r="D45" s="25"/>
      <c r="E45" s="5">
        <f t="shared" si="0"/>
        <v>0</v>
      </c>
      <c r="F45" s="5">
        <f>500000-500000</f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</row>
    <row r="46" spans="1:19" ht="94.5" hidden="1" x14ac:dyDescent="0.25">
      <c r="A46" s="32"/>
      <c r="B46" s="30"/>
      <c r="C46" s="23" t="s">
        <v>18</v>
      </c>
      <c r="D46" s="25"/>
      <c r="E46" s="5">
        <f t="shared" si="0"/>
        <v>0</v>
      </c>
      <c r="F46" s="5"/>
      <c r="G46" s="5"/>
      <c r="H46" s="5"/>
      <c r="I46" s="5"/>
      <c r="J46" s="5"/>
      <c r="K46" s="7"/>
      <c r="L46" s="7"/>
      <c r="M46" s="6"/>
      <c r="N46" s="6"/>
      <c r="O46" s="6"/>
      <c r="P46" s="6"/>
      <c r="Q46" s="6"/>
      <c r="R46" s="6"/>
      <c r="S46" s="6"/>
    </row>
    <row r="47" spans="1:19" ht="31.5" x14ac:dyDescent="0.25">
      <c r="A47" s="32">
        <v>5</v>
      </c>
      <c r="B47" s="30" t="s">
        <v>41</v>
      </c>
      <c r="C47" s="23" t="s">
        <v>9</v>
      </c>
      <c r="D47" s="26"/>
      <c r="E47" s="5">
        <f t="shared" si="0"/>
        <v>13399751.747889567</v>
      </c>
      <c r="F47" s="5">
        <f>SUM(F48:F54)</f>
        <v>408294.15558000002</v>
      </c>
      <c r="G47" s="5">
        <f t="shared" si="11"/>
        <v>356509.51758999994</v>
      </c>
      <c r="H47" s="5">
        <f t="shared" ref="H47:S47" si="12">SUM(H48:H54)</f>
        <v>1615903.804</v>
      </c>
      <c r="I47" s="5">
        <f t="shared" si="12"/>
        <v>4651547.0390900001</v>
      </c>
      <c r="J47" s="5">
        <f t="shared" si="12"/>
        <v>3915891.8984595658</v>
      </c>
      <c r="K47" s="5">
        <f t="shared" si="12"/>
        <v>1644909.83317</v>
      </c>
      <c r="L47" s="5">
        <f t="shared" si="12"/>
        <v>806695.5</v>
      </c>
      <c r="M47" s="5">
        <f t="shared" si="12"/>
        <v>0</v>
      </c>
      <c r="N47" s="5">
        <f t="shared" si="12"/>
        <v>0</v>
      </c>
      <c r="O47" s="5">
        <f t="shared" si="12"/>
        <v>0</v>
      </c>
      <c r="P47" s="5">
        <f t="shared" si="12"/>
        <v>0</v>
      </c>
      <c r="Q47" s="5">
        <f t="shared" si="12"/>
        <v>0</v>
      </c>
      <c r="R47" s="5">
        <f t="shared" si="12"/>
        <v>0</v>
      </c>
      <c r="S47" s="5">
        <f t="shared" si="12"/>
        <v>0</v>
      </c>
    </row>
    <row r="48" spans="1:19" ht="47.25" x14ac:dyDescent="0.25">
      <c r="A48" s="32"/>
      <c r="B48" s="30"/>
      <c r="C48" s="23" t="s">
        <v>10</v>
      </c>
      <c r="D48" s="26"/>
      <c r="E48" s="5">
        <f t="shared" si="0"/>
        <v>0</v>
      </c>
      <c r="F48" s="5"/>
      <c r="G48" s="5"/>
      <c r="H48" s="5"/>
      <c r="I48" s="5"/>
      <c r="J48" s="5"/>
      <c r="K48" s="7"/>
      <c r="L48" s="7"/>
      <c r="M48" s="6"/>
      <c r="N48" s="6"/>
      <c r="O48" s="6"/>
      <c r="P48" s="6"/>
      <c r="Q48" s="6"/>
      <c r="R48" s="6"/>
      <c r="S48" s="6"/>
    </row>
    <row r="49" spans="1:19" ht="31.5" x14ac:dyDescent="0.25">
      <c r="A49" s="32"/>
      <c r="B49" s="30"/>
      <c r="C49" s="23" t="s">
        <v>11</v>
      </c>
      <c r="D49" s="25"/>
      <c r="E49" s="5">
        <f t="shared" si="0"/>
        <v>641435.34446956613</v>
      </c>
      <c r="F49" s="5">
        <f>F57</f>
        <v>37437</v>
      </c>
      <c r="G49" s="5">
        <f t="shared" ref="G49:L49" si="13">G57</f>
        <v>27276.476330000001</v>
      </c>
      <c r="H49" s="5">
        <f t="shared" si="13"/>
        <v>35926</v>
      </c>
      <c r="I49" s="5">
        <f t="shared" si="13"/>
        <v>91641.061140000005</v>
      </c>
      <c r="J49" s="5">
        <f t="shared" si="13"/>
        <v>185991.10699956602</v>
      </c>
      <c r="K49" s="5">
        <f t="shared" si="13"/>
        <v>182873.2</v>
      </c>
      <c r="L49" s="5">
        <f t="shared" si="13"/>
        <v>80290.5</v>
      </c>
      <c r="M49" s="5">
        <f t="shared" ref="M49:S53" si="14">SUM(M65,M73)</f>
        <v>0</v>
      </c>
      <c r="N49" s="5">
        <f t="shared" si="14"/>
        <v>0</v>
      </c>
      <c r="O49" s="5">
        <f t="shared" si="14"/>
        <v>0</v>
      </c>
      <c r="P49" s="5">
        <f t="shared" si="14"/>
        <v>0</v>
      </c>
      <c r="Q49" s="5">
        <f t="shared" si="14"/>
        <v>0</v>
      </c>
      <c r="R49" s="5">
        <f t="shared" si="14"/>
        <v>0</v>
      </c>
      <c r="S49" s="5">
        <f t="shared" si="14"/>
        <v>0</v>
      </c>
    </row>
    <row r="50" spans="1:19" ht="47.25" x14ac:dyDescent="0.25">
      <c r="A50" s="32"/>
      <c r="B50" s="30"/>
      <c r="C50" s="23" t="s">
        <v>12</v>
      </c>
      <c r="D50" s="25"/>
      <c r="E50" s="5">
        <f t="shared" si="0"/>
        <v>0</v>
      </c>
      <c r="F50" s="5"/>
      <c r="G50" s="5"/>
      <c r="H50" s="5"/>
      <c r="I50" s="5"/>
      <c r="J50" s="5"/>
      <c r="K50" s="7"/>
      <c r="L50" s="7"/>
      <c r="M50" s="6"/>
      <c r="N50" s="6"/>
      <c r="O50" s="6"/>
      <c r="P50" s="6"/>
      <c r="Q50" s="6"/>
      <c r="R50" s="6"/>
      <c r="S50" s="6"/>
    </row>
    <row r="51" spans="1:19" ht="63" x14ac:dyDescent="0.25">
      <c r="A51" s="32"/>
      <c r="B51" s="30"/>
      <c r="C51" s="23" t="s">
        <v>13</v>
      </c>
      <c r="D51" s="25"/>
      <c r="E51" s="5">
        <f t="shared" si="0"/>
        <v>0</v>
      </c>
      <c r="F51" s="5"/>
      <c r="G51" s="5"/>
      <c r="H51" s="5"/>
      <c r="I51" s="5"/>
      <c r="J51" s="5"/>
      <c r="K51" s="7"/>
      <c r="L51" s="7"/>
      <c r="M51" s="6"/>
      <c r="N51" s="6"/>
      <c r="O51" s="6"/>
      <c r="P51" s="6"/>
      <c r="Q51" s="6"/>
      <c r="R51" s="6"/>
      <c r="S51" s="6"/>
    </row>
    <row r="52" spans="1:19" ht="47.25" x14ac:dyDescent="0.25">
      <c r="A52" s="32"/>
      <c r="B52" s="30"/>
      <c r="C52" s="23" t="s">
        <v>14</v>
      </c>
      <c r="D52" s="25"/>
      <c r="E52" s="5">
        <f t="shared" si="0"/>
        <v>0</v>
      </c>
      <c r="F52" s="5"/>
      <c r="G52" s="5"/>
      <c r="H52" s="5"/>
      <c r="I52" s="5"/>
      <c r="J52" s="5"/>
      <c r="K52" s="7"/>
      <c r="L52" s="7"/>
      <c r="M52" s="6"/>
      <c r="N52" s="6"/>
      <c r="O52" s="6"/>
      <c r="P52" s="6"/>
      <c r="Q52" s="6"/>
      <c r="R52" s="6"/>
      <c r="S52" s="6"/>
    </row>
    <row r="53" spans="1:19" ht="63" x14ac:dyDescent="0.25">
      <c r="A53" s="32"/>
      <c r="B53" s="30"/>
      <c r="C53" s="23" t="s">
        <v>15</v>
      </c>
      <c r="D53" s="25"/>
      <c r="E53" s="5">
        <f t="shared" si="0"/>
        <v>12758316.403419999</v>
      </c>
      <c r="F53" s="5">
        <f>F61</f>
        <v>370857.15558000002</v>
      </c>
      <c r="G53" s="5">
        <f t="shared" ref="G53:L53" si="15">G61</f>
        <v>329233.04125999997</v>
      </c>
      <c r="H53" s="5">
        <f t="shared" si="15"/>
        <v>1579977.804</v>
      </c>
      <c r="I53" s="5">
        <f t="shared" si="15"/>
        <v>4559905.9779500002</v>
      </c>
      <c r="J53" s="5">
        <f t="shared" si="15"/>
        <v>3729900.79146</v>
      </c>
      <c r="K53" s="5">
        <f t="shared" si="15"/>
        <v>1462036.63317</v>
      </c>
      <c r="L53" s="5">
        <f t="shared" si="15"/>
        <v>726405</v>
      </c>
      <c r="M53" s="5">
        <f t="shared" si="14"/>
        <v>0</v>
      </c>
      <c r="N53" s="5">
        <f t="shared" si="14"/>
        <v>0</v>
      </c>
      <c r="O53" s="5">
        <f t="shared" si="14"/>
        <v>0</v>
      </c>
      <c r="P53" s="5">
        <f t="shared" si="14"/>
        <v>0</v>
      </c>
      <c r="Q53" s="5">
        <f t="shared" si="14"/>
        <v>0</v>
      </c>
      <c r="R53" s="5">
        <f t="shared" si="14"/>
        <v>0</v>
      </c>
      <c r="S53" s="5">
        <f t="shared" si="14"/>
        <v>0</v>
      </c>
    </row>
    <row r="54" spans="1:19" ht="94.5" x14ac:dyDescent="0.25">
      <c r="A54" s="32"/>
      <c r="B54" s="30"/>
      <c r="C54" s="23" t="s">
        <v>18</v>
      </c>
      <c r="D54" s="25"/>
      <c r="E54" s="5">
        <f t="shared" si="0"/>
        <v>0</v>
      </c>
      <c r="F54" s="5"/>
      <c r="G54" s="5"/>
      <c r="H54" s="5"/>
      <c r="I54" s="5"/>
      <c r="J54" s="5"/>
      <c r="K54" s="7"/>
      <c r="L54" s="7"/>
      <c r="M54" s="6"/>
      <c r="N54" s="6"/>
      <c r="O54" s="6"/>
      <c r="P54" s="6"/>
      <c r="Q54" s="6"/>
      <c r="R54" s="6"/>
      <c r="S54" s="6"/>
    </row>
    <row r="55" spans="1:19" ht="31.5" x14ac:dyDescent="0.25">
      <c r="A55" s="32">
        <v>6</v>
      </c>
      <c r="B55" s="30" t="s">
        <v>22</v>
      </c>
      <c r="C55" s="23" t="s">
        <v>9</v>
      </c>
      <c r="D55" s="26"/>
      <c r="E55" s="5">
        <f t="shared" si="0"/>
        <v>13399751.747889567</v>
      </c>
      <c r="F55" s="5">
        <f t="shared" ref="F55:S55" si="16">F57+F61</f>
        <v>408294.15558000002</v>
      </c>
      <c r="G55" s="5">
        <f t="shared" si="16"/>
        <v>356509.51758999994</v>
      </c>
      <c r="H55" s="5">
        <f t="shared" si="16"/>
        <v>1615903.804</v>
      </c>
      <c r="I55" s="5">
        <f t="shared" si="16"/>
        <v>4651547.0390900001</v>
      </c>
      <c r="J55" s="5">
        <f t="shared" si="16"/>
        <v>3915891.8984595658</v>
      </c>
      <c r="K55" s="5">
        <f t="shared" si="16"/>
        <v>1644909.83317</v>
      </c>
      <c r="L55" s="5">
        <f t="shared" si="16"/>
        <v>806695.5</v>
      </c>
      <c r="M55" s="5">
        <f t="shared" si="16"/>
        <v>0</v>
      </c>
      <c r="N55" s="5">
        <f t="shared" si="16"/>
        <v>0</v>
      </c>
      <c r="O55" s="5">
        <f t="shared" si="16"/>
        <v>0</v>
      </c>
      <c r="P55" s="5">
        <f t="shared" si="16"/>
        <v>0</v>
      </c>
      <c r="Q55" s="5">
        <f t="shared" si="16"/>
        <v>0</v>
      </c>
      <c r="R55" s="5">
        <f t="shared" si="16"/>
        <v>0</v>
      </c>
      <c r="S55" s="5">
        <f t="shared" si="16"/>
        <v>0</v>
      </c>
    </row>
    <row r="56" spans="1:19" ht="47.25" x14ac:dyDescent="0.25">
      <c r="A56" s="32"/>
      <c r="B56" s="30"/>
      <c r="C56" s="23" t="s">
        <v>10</v>
      </c>
      <c r="D56" s="26"/>
      <c r="E56" s="5">
        <f t="shared" si="0"/>
        <v>0</v>
      </c>
      <c r="F56" s="5"/>
      <c r="G56" s="5"/>
      <c r="H56" s="5"/>
      <c r="I56" s="5"/>
      <c r="J56" s="5"/>
      <c r="K56" s="7"/>
      <c r="L56" s="7"/>
      <c r="M56" s="6"/>
      <c r="N56" s="6"/>
      <c r="O56" s="6"/>
      <c r="P56" s="6"/>
      <c r="Q56" s="6"/>
      <c r="R56" s="6"/>
      <c r="S56" s="6"/>
    </row>
    <row r="57" spans="1:19" ht="31.5" x14ac:dyDescent="0.25">
      <c r="A57" s="32"/>
      <c r="B57" s="30"/>
      <c r="C57" s="23" t="s">
        <v>11</v>
      </c>
      <c r="D57" s="25"/>
      <c r="E57" s="5">
        <f t="shared" si="0"/>
        <v>641435.34446956613</v>
      </c>
      <c r="F57" s="5">
        <f>F65+F73</f>
        <v>37437</v>
      </c>
      <c r="G57" s="5">
        <f t="shared" ref="G57:S61" si="17">G65+G73</f>
        <v>27276.476330000001</v>
      </c>
      <c r="H57" s="5">
        <f t="shared" si="17"/>
        <v>35926</v>
      </c>
      <c r="I57" s="5">
        <f t="shared" si="17"/>
        <v>91641.061140000005</v>
      </c>
      <c r="J57" s="5">
        <f t="shared" si="17"/>
        <v>185991.10699956602</v>
      </c>
      <c r="K57" s="5">
        <f t="shared" si="17"/>
        <v>182873.2</v>
      </c>
      <c r="L57" s="5">
        <f t="shared" si="17"/>
        <v>80290.5</v>
      </c>
      <c r="M57" s="5">
        <f t="shared" si="17"/>
        <v>0</v>
      </c>
      <c r="N57" s="5">
        <f t="shared" si="17"/>
        <v>0</v>
      </c>
      <c r="O57" s="5">
        <f t="shared" si="17"/>
        <v>0</v>
      </c>
      <c r="P57" s="5">
        <f t="shared" si="17"/>
        <v>0</v>
      </c>
      <c r="Q57" s="5">
        <f t="shared" si="17"/>
        <v>0</v>
      </c>
      <c r="R57" s="5">
        <f t="shared" si="17"/>
        <v>0</v>
      </c>
      <c r="S57" s="5">
        <f t="shared" si="17"/>
        <v>0</v>
      </c>
    </row>
    <row r="58" spans="1:19" ht="47.25" x14ac:dyDescent="0.25">
      <c r="A58" s="32"/>
      <c r="B58" s="30"/>
      <c r="C58" s="23" t="s">
        <v>12</v>
      </c>
      <c r="D58" s="25"/>
      <c r="E58" s="5">
        <f t="shared" si="0"/>
        <v>0</v>
      </c>
      <c r="F58" s="5"/>
      <c r="G58" s="5"/>
      <c r="H58" s="5"/>
      <c r="I58" s="5"/>
      <c r="J58" s="5"/>
      <c r="K58" s="5"/>
      <c r="L58" s="5"/>
      <c r="M58" s="6"/>
      <c r="N58" s="6"/>
      <c r="O58" s="6"/>
      <c r="P58" s="6"/>
      <c r="Q58" s="6"/>
      <c r="R58" s="6"/>
      <c r="S58" s="6"/>
    </row>
    <row r="59" spans="1:19" ht="63" x14ac:dyDescent="0.25">
      <c r="A59" s="32"/>
      <c r="B59" s="30"/>
      <c r="C59" s="23" t="s">
        <v>13</v>
      </c>
      <c r="D59" s="25"/>
      <c r="E59" s="5">
        <f t="shared" si="0"/>
        <v>0</v>
      </c>
      <c r="F59" s="5"/>
      <c r="G59" s="5"/>
      <c r="H59" s="5"/>
      <c r="I59" s="5"/>
      <c r="J59" s="5"/>
      <c r="K59" s="5"/>
      <c r="L59" s="5"/>
      <c r="M59" s="6"/>
      <c r="N59" s="6"/>
      <c r="O59" s="6"/>
      <c r="P59" s="6"/>
      <c r="Q59" s="6"/>
      <c r="R59" s="6"/>
      <c r="S59" s="6"/>
    </row>
    <row r="60" spans="1:19" ht="47.25" x14ac:dyDescent="0.25">
      <c r="A60" s="32"/>
      <c r="B60" s="30"/>
      <c r="C60" s="23" t="s">
        <v>14</v>
      </c>
      <c r="D60" s="25"/>
      <c r="E60" s="5">
        <f t="shared" si="0"/>
        <v>0</v>
      </c>
      <c r="F60" s="5"/>
      <c r="G60" s="5"/>
      <c r="H60" s="5"/>
      <c r="I60" s="5"/>
      <c r="J60" s="5"/>
      <c r="K60" s="5"/>
      <c r="L60" s="5"/>
      <c r="M60" s="6"/>
      <c r="N60" s="6"/>
      <c r="O60" s="6"/>
      <c r="P60" s="6"/>
      <c r="Q60" s="6"/>
      <c r="R60" s="6"/>
      <c r="S60" s="6"/>
    </row>
    <row r="61" spans="1:19" ht="63" x14ac:dyDescent="0.25">
      <c r="A61" s="32"/>
      <c r="B61" s="30"/>
      <c r="C61" s="23" t="s">
        <v>15</v>
      </c>
      <c r="D61" s="25"/>
      <c r="E61" s="5">
        <f t="shared" si="0"/>
        <v>12758316.403419999</v>
      </c>
      <c r="F61" s="5">
        <f>F69+F77</f>
        <v>370857.15558000002</v>
      </c>
      <c r="G61" s="5">
        <f t="shared" ref="G61:L61" si="18">G69+G77</f>
        <v>329233.04125999997</v>
      </c>
      <c r="H61" s="5">
        <f t="shared" si="18"/>
        <v>1579977.804</v>
      </c>
      <c r="I61" s="5">
        <f t="shared" si="18"/>
        <v>4559905.9779500002</v>
      </c>
      <c r="J61" s="5">
        <f t="shared" si="18"/>
        <v>3729900.79146</v>
      </c>
      <c r="K61" s="5">
        <f t="shared" si="18"/>
        <v>1462036.63317</v>
      </c>
      <c r="L61" s="5">
        <f t="shared" si="18"/>
        <v>726405</v>
      </c>
      <c r="M61" s="5">
        <f t="shared" si="17"/>
        <v>0</v>
      </c>
      <c r="N61" s="5">
        <f t="shared" si="17"/>
        <v>0</v>
      </c>
      <c r="O61" s="5">
        <f t="shared" si="17"/>
        <v>0</v>
      </c>
      <c r="P61" s="5">
        <f t="shared" si="17"/>
        <v>0</v>
      </c>
      <c r="Q61" s="5">
        <f t="shared" si="17"/>
        <v>0</v>
      </c>
      <c r="R61" s="5">
        <f t="shared" si="17"/>
        <v>0</v>
      </c>
      <c r="S61" s="5">
        <f t="shared" si="17"/>
        <v>0</v>
      </c>
    </row>
    <row r="62" spans="1:19" ht="94.5" x14ac:dyDescent="0.25">
      <c r="A62" s="32"/>
      <c r="B62" s="30"/>
      <c r="C62" s="23" t="s">
        <v>18</v>
      </c>
      <c r="D62" s="25"/>
      <c r="E62" s="5">
        <f t="shared" si="0"/>
        <v>0</v>
      </c>
      <c r="F62" s="5"/>
      <c r="G62" s="5"/>
      <c r="H62" s="5"/>
      <c r="I62" s="5"/>
      <c r="J62" s="5"/>
      <c r="K62" s="7"/>
      <c r="L62" s="7"/>
      <c r="M62" s="6"/>
      <c r="N62" s="6"/>
      <c r="O62" s="6"/>
      <c r="P62" s="6"/>
      <c r="Q62" s="6"/>
      <c r="R62" s="6"/>
      <c r="S62" s="6"/>
    </row>
    <row r="63" spans="1:19" ht="31.5" hidden="1" x14ac:dyDescent="0.25">
      <c r="A63" s="32"/>
      <c r="B63" s="30" t="s">
        <v>23</v>
      </c>
      <c r="C63" s="23" t="s">
        <v>9</v>
      </c>
      <c r="D63" s="26"/>
      <c r="E63" s="5">
        <f t="shared" si="0"/>
        <v>563461.12245000014</v>
      </c>
      <c r="F63" s="5">
        <f t="shared" ref="F63:S79" si="19">SUM(F64:F70)</f>
        <v>115199.72307000001</v>
      </c>
      <c r="G63" s="5">
        <f t="shared" si="19"/>
        <v>80609.691050000009</v>
      </c>
      <c r="H63" s="5">
        <f t="shared" si="19"/>
        <v>12151.154999999999</v>
      </c>
      <c r="I63" s="5">
        <f t="shared" si="19"/>
        <v>328087.19610000006</v>
      </c>
      <c r="J63" s="5">
        <f t="shared" si="19"/>
        <v>15670.138140000001</v>
      </c>
      <c r="K63" s="5">
        <f t="shared" si="19"/>
        <v>9066.0610899999992</v>
      </c>
      <c r="L63" s="5">
        <f t="shared" si="19"/>
        <v>2677.1579999999999</v>
      </c>
      <c r="M63" s="5">
        <f t="shared" si="19"/>
        <v>0</v>
      </c>
      <c r="N63" s="5">
        <f t="shared" si="19"/>
        <v>0</v>
      </c>
      <c r="O63" s="5">
        <f t="shared" si="19"/>
        <v>0</v>
      </c>
      <c r="P63" s="5">
        <f t="shared" si="19"/>
        <v>0</v>
      </c>
      <c r="Q63" s="5">
        <f t="shared" si="19"/>
        <v>0</v>
      </c>
      <c r="R63" s="5">
        <f t="shared" si="19"/>
        <v>0</v>
      </c>
      <c r="S63" s="5">
        <f t="shared" si="19"/>
        <v>0</v>
      </c>
    </row>
    <row r="64" spans="1:19" ht="47.25" hidden="1" x14ac:dyDescent="0.25">
      <c r="A64" s="32"/>
      <c r="B64" s="30"/>
      <c r="C64" s="23" t="s">
        <v>10</v>
      </c>
      <c r="D64" s="26"/>
      <c r="E64" s="5">
        <f t="shared" si="0"/>
        <v>0</v>
      </c>
      <c r="F64" s="5"/>
      <c r="G64" s="5"/>
      <c r="H64" s="5"/>
      <c r="I64" s="5"/>
      <c r="J64" s="5"/>
      <c r="K64" s="7"/>
      <c r="L64" s="7"/>
      <c r="M64" s="6"/>
      <c r="N64" s="6"/>
      <c r="O64" s="6"/>
      <c r="P64" s="6"/>
      <c r="Q64" s="6"/>
      <c r="R64" s="6"/>
      <c r="S64" s="6"/>
    </row>
    <row r="65" spans="1:19" ht="31.5" hidden="1" x14ac:dyDescent="0.25">
      <c r="A65" s="32"/>
      <c r="B65" s="30"/>
      <c r="C65" s="23" t="s">
        <v>11</v>
      </c>
      <c r="D65" s="25"/>
      <c r="E65" s="5">
        <f t="shared" si="0"/>
        <v>40231.303359999998</v>
      </c>
      <c r="F65" s="5">
        <v>1527.4449999999999</v>
      </c>
      <c r="G65" s="5">
        <v>3007.5571300000001</v>
      </c>
      <c r="H65" s="5">
        <f>4908</f>
        <v>4908</v>
      </c>
      <c r="I65" s="5">
        <v>3374.944</v>
      </c>
      <c r="J65" s="5">
        <f>15670138.14/1000</f>
        <v>15670.138140000001</v>
      </c>
      <c r="K65" s="5">
        <v>9066.0610899999992</v>
      </c>
      <c r="L65" s="5">
        <v>2677.1579999999999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</row>
    <row r="66" spans="1:19" ht="47.25" hidden="1" x14ac:dyDescent="0.25">
      <c r="A66" s="32"/>
      <c r="B66" s="30"/>
      <c r="C66" s="23" t="s">
        <v>12</v>
      </c>
      <c r="D66" s="25"/>
      <c r="E66" s="5">
        <f t="shared" si="0"/>
        <v>0</v>
      </c>
      <c r="F66" s="5"/>
      <c r="G66" s="5"/>
      <c r="H66" s="5"/>
      <c r="I66" s="5"/>
      <c r="J66" s="5"/>
      <c r="K66" s="7"/>
      <c r="L66" s="7"/>
      <c r="M66" s="6"/>
      <c r="N66" s="6"/>
      <c r="O66" s="6"/>
      <c r="P66" s="6"/>
      <c r="Q66" s="6"/>
      <c r="R66" s="6"/>
      <c r="S66" s="6"/>
    </row>
    <row r="67" spans="1:19" ht="63" hidden="1" x14ac:dyDescent="0.25">
      <c r="A67" s="32"/>
      <c r="B67" s="30"/>
      <c r="C67" s="23" t="s">
        <v>13</v>
      </c>
      <c r="D67" s="25"/>
      <c r="E67" s="5">
        <f t="shared" si="0"/>
        <v>0</v>
      </c>
      <c r="F67" s="5"/>
      <c r="G67" s="5"/>
      <c r="H67" s="5"/>
      <c r="I67" s="5"/>
      <c r="J67" s="5"/>
      <c r="K67" s="7"/>
      <c r="L67" s="7"/>
      <c r="M67" s="6"/>
      <c r="N67" s="6"/>
      <c r="O67" s="6"/>
      <c r="P67" s="6"/>
      <c r="Q67" s="6"/>
      <c r="R67" s="6"/>
      <c r="S67" s="6"/>
    </row>
    <row r="68" spans="1:19" ht="47.25" hidden="1" x14ac:dyDescent="0.25">
      <c r="A68" s="32"/>
      <c r="B68" s="30"/>
      <c r="C68" s="23" t="s">
        <v>14</v>
      </c>
      <c r="D68" s="25"/>
      <c r="E68" s="5">
        <f t="shared" si="0"/>
        <v>0</v>
      </c>
      <c r="F68" s="5"/>
      <c r="G68" s="5"/>
      <c r="H68" s="5"/>
      <c r="I68" s="5"/>
      <c r="J68" s="5"/>
      <c r="K68" s="7"/>
      <c r="L68" s="7"/>
      <c r="M68" s="6"/>
      <c r="N68" s="6"/>
      <c r="O68" s="9"/>
      <c r="P68" s="6"/>
      <c r="Q68" s="6"/>
      <c r="R68" s="6"/>
      <c r="S68" s="6"/>
    </row>
    <row r="69" spans="1:19" ht="63" hidden="1" x14ac:dyDescent="0.25">
      <c r="A69" s="32"/>
      <c r="B69" s="30"/>
      <c r="C69" s="23" t="s">
        <v>15</v>
      </c>
      <c r="D69" s="25"/>
      <c r="E69" s="5">
        <f t="shared" si="0"/>
        <v>523229.81909</v>
      </c>
      <c r="F69" s="5">
        <v>113672.27807</v>
      </c>
      <c r="G69" s="5">
        <v>77602.133920000007</v>
      </c>
      <c r="H69" s="5">
        <v>7243.1549999999997</v>
      </c>
      <c r="I69" s="5">
        <v>324712.25210000004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</row>
    <row r="70" spans="1:19" ht="94.5" hidden="1" x14ac:dyDescent="0.25">
      <c r="A70" s="32"/>
      <c r="B70" s="30"/>
      <c r="C70" s="23" t="s">
        <v>18</v>
      </c>
      <c r="D70" s="25"/>
      <c r="E70" s="5">
        <f t="shared" si="0"/>
        <v>0</v>
      </c>
      <c r="F70" s="5"/>
      <c r="G70" s="5"/>
      <c r="H70" s="5"/>
      <c r="I70" s="5"/>
      <c r="J70" s="5"/>
      <c r="K70" s="7"/>
      <c r="L70" s="7"/>
      <c r="M70" s="6"/>
      <c r="N70" s="6"/>
      <c r="O70" s="6"/>
      <c r="P70" s="6"/>
      <c r="Q70" s="6"/>
      <c r="R70" s="6"/>
      <c r="S70" s="6"/>
    </row>
    <row r="71" spans="1:19" ht="31.5" hidden="1" x14ac:dyDescent="0.25">
      <c r="A71" s="32"/>
      <c r="B71" s="30" t="s">
        <v>24</v>
      </c>
      <c r="C71" s="23" t="s">
        <v>9</v>
      </c>
      <c r="D71" s="26"/>
      <c r="E71" s="5">
        <f t="shared" ref="E71:E166" si="20">SUM(F71:S71)</f>
        <v>12836290.625439566</v>
      </c>
      <c r="F71" s="5">
        <f>F73+F77</f>
        <v>293094.43251000001</v>
      </c>
      <c r="G71" s="5">
        <f t="shared" ref="G71:S71" si="21">G73+G77</f>
        <v>275899.82653999998</v>
      </c>
      <c r="H71" s="5">
        <f t="shared" si="21"/>
        <v>1603752.649</v>
      </c>
      <c r="I71" s="5">
        <f t="shared" si="21"/>
        <v>4323459.8429899998</v>
      </c>
      <c r="J71" s="5">
        <f t="shared" si="21"/>
        <v>3900221.7603195659</v>
      </c>
      <c r="K71" s="5">
        <f t="shared" si="21"/>
        <v>1635843.77208</v>
      </c>
      <c r="L71" s="5">
        <f t="shared" si="21"/>
        <v>804018.34199999995</v>
      </c>
      <c r="M71" s="5">
        <f t="shared" si="21"/>
        <v>0</v>
      </c>
      <c r="N71" s="5">
        <f t="shared" si="21"/>
        <v>0</v>
      </c>
      <c r="O71" s="5">
        <f t="shared" si="21"/>
        <v>0</v>
      </c>
      <c r="P71" s="5">
        <f t="shared" si="21"/>
        <v>0</v>
      </c>
      <c r="Q71" s="5">
        <f t="shared" si="21"/>
        <v>0</v>
      </c>
      <c r="R71" s="5">
        <f t="shared" si="21"/>
        <v>0</v>
      </c>
      <c r="S71" s="5">
        <f t="shared" si="21"/>
        <v>0</v>
      </c>
    </row>
    <row r="72" spans="1:19" ht="47.25" hidden="1" x14ac:dyDescent="0.25">
      <c r="A72" s="32"/>
      <c r="B72" s="30"/>
      <c r="C72" s="23" t="s">
        <v>10</v>
      </c>
      <c r="D72" s="26"/>
      <c r="E72" s="5">
        <f t="shared" si="20"/>
        <v>0</v>
      </c>
      <c r="F72" s="5"/>
      <c r="G72" s="5"/>
      <c r="H72" s="5"/>
      <c r="I72" s="5"/>
      <c r="J72" s="5"/>
      <c r="K72" s="7"/>
      <c r="L72" s="7"/>
      <c r="M72" s="6"/>
      <c r="N72" s="6"/>
      <c r="O72" s="6"/>
      <c r="P72" s="6"/>
      <c r="Q72" s="6"/>
      <c r="R72" s="6"/>
      <c r="S72" s="6"/>
    </row>
    <row r="73" spans="1:19" ht="31.5" hidden="1" x14ac:dyDescent="0.25">
      <c r="A73" s="32"/>
      <c r="B73" s="30"/>
      <c r="C73" s="23" t="s">
        <v>11</v>
      </c>
      <c r="D73" s="25"/>
      <c r="E73" s="5">
        <f t="shared" si="20"/>
        <v>601204.04110956611</v>
      </c>
      <c r="F73" s="5">
        <v>35909.555</v>
      </c>
      <c r="G73" s="5">
        <v>24268.9192</v>
      </c>
      <c r="H73" s="5">
        <f>31018</f>
        <v>31018</v>
      </c>
      <c r="I73" s="5">
        <f>91641.06114-3374.944</f>
        <v>88266.117140000002</v>
      </c>
      <c r="J73" s="5">
        <f>170320968.139566/1000+0.00072</f>
        <v>170320.96885956603</v>
      </c>
      <c r="K73" s="5">
        <v>173807.13891000001</v>
      </c>
      <c r="L73" s="5">
        <v>77613.342000000004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</row>
    <row r="74" spans="1:19" ht="47.25" hidden="1" x14ac:dyDescent="0.25">
      <c r="A74" s="32"/>
      <c r="B74" s="30"/>
      <c r="C74" s="23" t="s">
        <v>12</v>
      </c>
      <c r="D74" s="25"/>
      <c r="E74" s="5">
        <f t="shared" si="20"/>
        <v>0</v>
      </c>
      <c r="F74" s="5"/>
      <c r="G74" s="5"/>
      <c r="H74" s="5"/>
      <c r="I74" s="5"/>
      <c r="J74" s="5"/>
      <c r="K74" s="7"/>
      <c r="L74" s="7"/>
      <c r="M74" s="6"/>
      <c r="N74" s="6"/>
      <c r="O74" s="6"/>
      <c r="P74" s="6"/>
      <c r="Q74" s="6"/>
      <c r="R74" s="6"/>
      <c r="S74" s="6"/>
    </row>
    <row r="75" spans="1:19" ht="63" hidden="1" x14ac:dyDescent="0.25">
      <c r="A75" s="32"/>
      <c r="B75" s="30"/>
      <c r="C75" s="23" t="s">
        <v>13</v>
      </c>
      <c r="D75" s="25"/>
      <c r="E75" s="5">
        <f t="shared" si="20"/>
        <v>0</v>
      </c>
      <c r="F75" s="5"/>
      <c r="G75" s="5"/>
      <c r="H75" s="5"/>
      <c r="I75" s="5"/>
      <c r="J75" s="5"/>
      <c r="K75" s="7"/>
      <c r="L75" s="7"/>
      <c r="M75" s="6"/>
      <c r="N75" s="6"/>
      <c r="O75" s="6"/>
      <c r="P75" s="6"/>
      <c r="Q75" s="6"/>
      <c r="R75" s="6"/>
      <c r="S75" s="6"/>
    </row>
    <row r="76" spans="1:19" ht="47.25" hidden="1" x14ac:dyDescent="0.25">
      <c r="A76" s="32"/>
      <c r="B76" s="30"/>
      <c r="C76" s="23" t="s">
        <v>14</v>
      </c>
      <c r="D76" s="25"/>
      <c r="E76" s="5">
        <f t="shared" si="20"/>
        <v>0</v>
      </c>
      <c r="F76" s="5"/>
      <c r="G76" s="5"/>
      <c r="H76" s="5"/>
      <c r="I76" s="5"/>
      <c r="J76" s="5"/>
      <c r="K76" s="7"/>
      <c r="L76" s="7"/>
      <c r="M76" s="6"/>
      <c r="N76" s="6"/>
      <c r="O76" s="6"/>
      <c r="P76" s="6"/>
      <c r="Q76" s="6"/>
      <c r="R76" s="6"/>
      <c r="S76" s="6"/>
    </row>
    <row r="77" spans="1:19" ht="63" hidden="1" x14ac:dyDescent="0.25">
      <c r="A77" s="32"/>
      <c r="B77" s="30"/>
      <c r="C77" s="23" t="s">
        <v>15</v>
      </c>
      <c r="D77" s="25"/>
      <c r="E77" s="5">
        <f t="shared" si="20"/>
        <v>12235086.584329998</v>
      </c>
      <c r="F77" s="5">
        <v>257184.87750999999</v>
      </c>
      <c r="G77" s="5">
        <v>251630.90733999998</v>
      </c>
      <c r="H77" s="5">
        <v>1572734.649</v>
      </c>
      <c r="I77" s="5">
        <v>4235193.72585</v>
      </c>
      <c r="J77" s="5">
        <v>3729900.79146</v>
      </c>
      <c r="K77" s="5">
        <f>1462036633.17/1000</f>
        <v>1462036.63317</v>
      </c>
      <c r="L77" s="5">
        <v>726405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</row>
    <row r="78" spans="1:19" ht="94.5" hidden="1" x14ac:dyDescent="0.25">
      <c r="A78" s="32"/>
      <c r="B78" s="30"/>
      <c r="C78" s="23" t="s">
        <v>18</v>
      </c>
      <c r="D78" s="25"/>
      <c r="E78" s="5">
        <f t="shared" si="20"/>
        <v>0</v>
      </c>
      <c r="F78" s="5"/>
      <c r="G78" s="5"/>
      <c r="H78" s="5"/>
      <c r="I78" s="5"/>
      <c r="J78" s="5"/>
      <c r="K78" s="7"/>
      <c r="L78" s="7"/>
      <c r="M78" s="6"/>
      <c r="N78" s="6"/>
      <c r="O78" s="6"/>
      <c r="P78" s="6"/>
      <c r="Q78" s="6"/>
      <c r="R78" s="6"/>
      <c r="S78" s="6"/>
    </row>
    <row r="79" spans="1:19" ht="31.5" customHeight="1" x14ac:dyDescent="0.25">
      <c r="A79" s="31">
        <v>7</v>
      </c>
      <c r="B79" s="30" t="s">
        <v>25</v>
      </c>
      <c r="C79" s="23" t="s">
        <v>9</v>
      </c>
      <c r="D79" s="26"/>
      <c r="E79" s="5">
        <f t="shared" si="20"/>
        <v>3418.598</v>
      </c>
      <c r="F79" s="5">
        <f t="shared" si="19"/>
        <v>295</v>
      </c>
      <c r="G79" s="5">
        <f t="shared" si="19"/>
        <v>344</v>
      </c>
      <c r="H79" s="5">
        <f t="shared" si="19"/>
        <v>448.79599999999999</v>
      </c>
      <c r="I79" s="5">
        <f t="shared" si="19"/>
        <v>433.99200000000002</v>
      </c>
      <c r="J79" s="5">
        <f t="shared" si="19"/>
        <v>484.56</v>
      </c>
      <c r="K79" s="5">
        <f t="shared" si="19"/>
        <v>522.5</v>
      </c>
      <c r="L79" s="5">
        <f t="shared" si="19"/>
        <v>0</v>
      </c>
      <c r="M79" s="5">
        <f t="shared" si="19"/>
        <v>376.75</v>
      </c>
      <c r="N79" s="5">
        <f t="shared" si="19"/>
        <v>513</v>
      </c>
      <c r="O79" s="5">
        <f t="shared" si="19"/>
        <v>0</v>
      </c>
      <c r="P79" s="5">
        <f t="shared" si="19"/>
        <v>0</v>
      </c>
      <c r="Q79" s="5">
        <f t="shared" si="19"/>
        <v>0</v>
      </c>
      <c r="R79" s="5">
        <f t="shared" si="19"/>
        <v>0</v>
      </c>
      <c r="S79" s="5">
        <f t="shared" si="19"/>
        <v>0</v>
      </c>
    </row>
    <row r="80" spans="1:19" ht="47.25" x14ac:dyDescent="0.25">
      <c r="A80" s="31"/>
      <c r="B80" s="30"/>
      <c r="C80" s="23" t="s">
        <v>10</v>
      </c>
      <c r="D80" s="26"/>
      <c r="E80" s="5">
        <f t="shared" si="20"/>
        <v>0</v>
      </c>
      <c r="F80" s="5"/>
      <c r="G80" s="5"/>
      <c r="H80" s="5"/>
      <c r="I80" s="5"/>
      <c r="J80" s="5"/>
      <c r="K80" s="7"/>
      <c r="L80" s="7"/>
      <c r="M80" s="6"/>
      <c r="N80" s="6"/>
      <c r="O80" s="6"/>
      <c r="P80" s="6"/>
      <c r="Q80" s="6"/>
      <c r="R80" s="6"/>
      <c r="S80" s="6"/>
    </row>
    <row r="81" spans="1:19" ht="31.5" x14ac:dyDescent="0.25">
      <c r="A81" s="31"/>
      <c r="B81" s="30"/>
      <c r="C81" s="23" t="s">
        <v>11</v>
      </c>
      <c r="D81" s="25"/>
      <c r="E81" s="5">
        <f t="shared" si="20"/>
        <v>3418.598</v>
      </c>
      <c r="F81" s="5">
        <f>F89+F105</f>
        <v>295</v>
      </c>
      <c r="G81" s="5">
        <f t="shared" ref="G81:S81" si="22">G89+G105</f>
        <v>344</v>
      </c>
      <c r="H81" s="5">
        <f t="shared" si="22"/>
        <v>448.79599999999999</v>
      </c>
      <c r="I81" s="5">
        <f t="shared" si="22"/>
        <v>433.99200000000002</v>
      </c>
      <c r="J81" s="5">
        <f t="shared" si="22"/>
        <v>484.56</v>
      </c>
      <c r="K81" s="5">
        <f t="shared" si="22"/>
        <v>522.5</v>
      </c>
      <c r="L81" s="5">
        <f t="shared" si="22"/>
        <v>0</v>
      </c>
      <c r="M81" s="5">
        <f t="shared" si="22"/>
        <v>376.75</v>
      </c>
      <c r="N81" s="5">
        <f t="shared" si="22"/>
        <v>513</v>
      </c>
      <c r="O81" s="5">
        <f t="shared" si="22"/>
        <v>0</v>
      </c>
      <c r="P81" s="5">
        <f t="shared" si="22"/>
        <v>0</v>
      </c>
      <c r="Q81" s="5">
        <f t="shared" si="22"/>
        <v>0</v>
      </c>
      <c r="R81" s="5">
        <f t="shared" si="22"/>
        <v>0</v>
      </c>
      <c r="S81" s="5">
        <f t="shared" si="22"/>
        <v>0</v>
      </c>
    </row>
    <row r="82" spans="1:19" ht="47.25" x14ac:dyDescent="0.25">
      <c r="A82" s="31"/>
      <c r="B82" s="30"/>
      <c r="C82" s="23" t="s">
        <v>12</v>
      </c>
      <c r="D82" s="25"/>
      <c r="E82" s="5">
        <f t="shared" si="20"/>
        <v>0</v>
      </c>
      <c r="F82" s="5"/>
      <c r="G82" s="5"/>
      <c r="H82" s="5"/>
      <c r="I82" s="5"/>
      <c r="J82" s="5"/>
      <c r="K82" s="7"/>
      <c r="L82" s="7"/>
      <c r="M82" s="6"/>
      <c r="N82" s="6"/>
      <c r="O82" s="6"/>
      <c r="P82" s="6"/>
      <c r="Q82" s="6"/>
      <c r="R82" s="6"/>
      <c r="S82" s="6"/>
    </row>
    <row r="83" spans="1:19" ht="63" x14ac:dyDescent="0.25">
      <c r="A83" s="31"/>
      <c r="B83" s="30"/>
      <c r="C83" s="23" t="s">
        <v>13</v>
      </c>
      <c r="D83" s="25"/>
      <c r="E83" s="5">
        <f t="shared" si="20"/>
        <v>0</v>
      </c>
      <c r="F83" s="5"/>
      <c r="G83" s="5"/>
      <c r="H83" s="5"/>
      <c r="I83" s="5"/>
      <c r="J83" s="5"/>
      <c r="K83" s="7"/>
      <c r="L83" s="7"/>
      <c r="M83" s="6"/>
      <c r="N83" s="6"/>
      <c r="O83" s="6"/>
      <c r="P83" s="6"/>
      <c r="Q83" s="6"/>
      <c r="R83" s="6"/>
      <c r="S83" s="6"/>
    </row>
    <row r="84" spans="1:19" ht="47.25" x14ac:dyDescent="0.25">
      <c r="A84" s="31"/>
      <c r="B84" s="30"/>
      <c r="C84" s="23" t="s">
        <v>14</v>
      </c>
      <c r="D84" s="25"/>
      <c r="E84" s="5">
        <f t="shared" si="20"/>
        <v>0</v>
      </c>
      <c r="F84" s="5"/>
      <c r="G84" s="5"/>
      <c r="H84" s="5"/>
      <c r="I84" s="5"/>
      <c r="J84" s="5"/>
      <c r="K84" s="7"/>
      <c r="L84" s="7"/>
      <c r="M84" s="6"/>
      <c r="N84" s="6"/>
      <c r="O84" s="6"/>
      <c r="P84" s="6"/>
      <c r="Q84" s="6"/>
      <c r="R84" s="6"/>
      <c r="S84" s="6"/>
    </row>
    <row r="85" spans="1:19" ht="63" x14ac:dyDescent="0.25">
      <c r="A85" s="31"/>
      <c r="B85" s="33"/>
      <c r="C85" s="23" t="s">
        <v>15</v>
      </c>
      <c r="D85" s="25"/>
      <c r="E85" s="5">
        <f t="shared" si="20"/>
        <v>0</v>
      </c>
      <c r="F85" s="5">
        <f>F93+F109</f>
        <v>0</v>
      </c>
      <c r="G85" s="5">
        <f t="shared" ref="G85:P85" si="23">SUM(G101,G117)</f>
        <v>0</v>
      </c>
      <c r="H85" s="5">
        <f t="shared" si="23"/>
        <v>0</v>
      </c>
      <c r="I85" s="5">
        <f t="shared" si="23"/>
        <v>0</v>
      </c>
      <c r="J85" s="5">
        <f t="shared" si="23"/>
        <v>0</v>
      </c>
      <c r="K85" s="5">
        <f t="shared" si="23"/>
        <v>0</v>
      </c>
      <c r="L85" s="5">
        <f t="shared" si="23"/>
        <v>0</v>
      </c>
      <c r="M85" s="5">
        <f t="shared" si="23"/>
        <v>0</v>
      </c>
      <c r="N85" s="5">
        <v>0</v>
      </c>
      <c r="O85" s="5">
        <f t="shared" si="23"/>
        <v>0</v>
      </c>
      <c r="P85" s="5">
        <f t="shared" si="23"/>
        <v>0</v>
      </c>
      <c r="Q85" s="5">
        <f>SUM(Q101,Q117)</f>
        <v>0</v>
      </c>
      <c r="R85" s="5">
        <f>SUM(R101,R117)</f>
        <v>0</v>
      </c>
      <c r="S85" s="5">
        <f>SUM(S101,S117)</f>
        <v>0</v>
      </c>
    </row>
    <row r="86" spans="1:19" ht="94.5" x14ac:dyDescent="0.25">
      <c r="A86" s="31"/>
      <c r="B86" s="33"/>
      <c r="C86" s="23" t="s">
        <v>18</v>
      </c>
      <c r="D86" s="25"/>
      <c r="E86" s="5">
        <f t="shared" si="20"/>
        <v>0</v>
      </c>
      <c r="F86" s="5"/>
      <c r="G86" s="5"/>
      <c r="H86" s="5"/>
      <c r="I86" s="5"/>
      <c r="J86" s="5"/>
      <c r="K86" s="7"/>
      <c r="L86" s="7"/>
      <c r="M86" s="6"/>
      <c r="N86" s="6"/>
      <c r="O86" s="6"/>
      <c r="P86" s="6"/>
      <c r="Q86" s="6"/>
      <c r="R86" s="6"/>
      <c r="S86" s="6"/>
    </row>
    <row r="87" spans="1:19" ht="31.5" x14ac:dyDescent="0.25">
      <c r="A87" s="32">
        <v>8</v>
      </c>
      <c r="B87" s="30" t="s">
        <v>26</v>
      </c>
      <c r="C87" s="23" t="s">
        <v>9</v>
      </c>
      <c r="D87" s="26"/>
      <c r="E87" s="5">
        <f t="shared" si="20"/>
        <v>3418.598</v>
      </c>
      <c r="F87" s="5">
        <f>F89+F93</f>
        <v>295</v>
      </c>
      <c r="G87" s="5">
        <f t="shared" ref="G87:S87" si="24">G89+G93</f>
        <v>344</v>
      </c>
      <c r="H87" s="5">
        <f t="shared" si="24"/>
        <v>448.79599999999999</v>
      </c>
      <c r="I87" s="5">
        <f t="shared" si="24"/>
        <v>433.99200000000002</v>
      </c>
      <c r="J87" s="5">
        <f t="shared" si="24"/>
        <v>484.56</v>
      </c>
      <c r="K87" s="5">
        <f t="shared" si="24"/>
        <v>522.5</v>
      </c>
      <c r="L87" s="5">
        <f t="shared" si="24"/>
        <v>0</v>
      </c>
      <c r="M87" s="5">
        <f t="shared" si="24"/>
        <v>376.75</v>
      </c>
      <c r="N87" s="5">
        <f t="shared" si="24"/>
        <v>513</v>
      </c>
      <c r="O87" s="5">
        <f t="shared" si="24"/>
        <v>0</v>
      </c>
      <c r="P87" s="5">
        <f t="shared" si="24"/>
        <v>0</v>
      </c>
      <c r="Q87" s="5">
        <f t="shared" si="24"/>
        <v>0</v>
      </c>
      <c r="R87" s="5">
        <f t="shared" si="24"/>
        <v>0</v>
      </c>
      <c r="S87" s="5">
        <f t="shared" si="24"/>
        <v>0</v>
      </c>
    </row>
    <row r="88" spans="1:19" ht="47.25" x14ac:dyDescent="0.25">
      <c r="A88" s="32"/>
      <c r="B88" s="30"/>
      <c r="C88" s="23" t="s">
        <v>10</v>
      </c>
      <c r="D88" s="26"/>
      <c r="E88" s="5">
        <f t="shared" si="20"/>
        <v>0</v>
      </c>
      <c r="F88" s="5"/>
      <c r="G88" s="5"/>
      <c r="H88" s="5"/>
      <c r="I88" s="5"/>
      <c r="J88" s="5"/>
      <c r="K88" s="7"/>
      <c r="L88" s="7"/>
      <c r="M88" s="6"/>
      <c r="N88" s="6"/>
      <c r="O88" s="6"/>
      <c r="P88" s="6"/>
      <c r="Q88" s="6"/>
      <c r="R88" s="6"/>
      <c r="S88" s="6"/>
    </row>
    <row r="89" spans="1:19" ht="31.5" x14ac:dyDescent="0.25">
      <c r="A89" s="32"/>
      <c r="B89" s="30"/>
      <c r="C89" s="23" t="s">
        <v>11</v>
      </c>
      <c r="D89" s="25"/>
      <c r="E89" s="5">
        <f t="shared" si="20"/>
        <v>3418.598</v>
      </c>
      <c r="F89" s="5">
        <v>295</v>
      </c>
      <c r="G89" s="5">
        <v>344</v>
      </c>
      <c r="H89" s="5">
        <v>448.79599999999999</v>
      </c>
      <c r="I89" s="5">
        <v>433.99200000000002</v>
      </c>
      <c r="J89" s="5">
        <v>484.56</v>
      </c>
      <c r="K89" s="5">
        <v>522.5</v>
      </c>
      <c r="L89" s="5">
        <v>0</v>
      </c>
      <c r="M89" s="5">
        <v>376.75</v>
      </c>
      <c r="N89" s="5">
        <v>513</v>
      </c>
      <c r="O89" s="5">
        <f t="shared" ref="O89:S89" si="25">O97</f>
        <v>0</v>
      </c>
      <c r="P89" s="5">
        <f t="shared" si="25"/>
        <v>0</v>
      </c>
      <c r="Q89" s="5">
        <f t="shared" si="25"/>
        <v>0</v>
      </c>
      <c r="R89" s="5">
        <f t="shared" si="25"/>
        <v>0</v>
      </c>
      <c r="S89" s="5">
        <f t="shared" si="25"/>
        <v>0</v>
      </c>
    </row>
    <row r="90" spans="1:19" ht="47.25" x14ac:dyDescent="0.25">
      <c r="A90" s="32"/>
      <c r="B90" s="30"/>
      <c r="C90" s="23" t="s">
        <v>12</v>
      </c>
      <c r="D90" s="25"/>
      <c r="E90" s="5">
        <f t="shared" si="20"/>
        <v>0</v>
      </c>
      <c r="F90" s="5"/>
      <c r="G90" s="5"/>
      <c r="H90" s="5"/>
      <c r="I90" s="5"/>
      <c r="J90" s="5"/>
      <c r="K90" s="5"/>
      <c r="L90" s="5"/>
      <c r="M90" s="6"/>
      <c r="N90" s="6"/>
      <c r="O90" s="6"/>
      <c r="P90" s="6"/>
      <c r="Q90" s="6"/>
      <c r="R90" s="6"/>
      <c r="S90" s="6"/>
    </row>
    <row r="91" spans="1:19" ht="63" x14ac:dyDescent="0.25">
      <c r="A91" s="32"/>
      <c r="B91" s="30"/>
      <c r="C91" s="23" t="s">
        <v>13</v>
      </c>
      <c r="D91" s="25"/>
      <c r="E91" s="5">
        <f t="shared" si="20"/>
        <v>0</v>
      </c>
      <c r="F91" s="5"/>
      <c r="G91" s="5"/>
      <c r="H91" s="5"/>
      <c r="I91" s="5"/>
      <c r="J91" s="5"/>
      <c r="K91" s="5"/>
      <c r="L91" s="5"/>
      <c r="M91" s="6"/>
      <c r="N91" s="6"/>
      <c r="O91" s="6"/>
      <c r="P91" s="6"/>
      <c r="Q91" s="6"/>
      <c r="R91" s="6"/>
      <c r="S91" s="6"/>
    </row>
    <row r="92" spans="1:19" ht="47.25" x14ac:dyDescent="0.25">
      <c r="A92" s="32"/>
      <c r="B92" s="30"/>
      <c r="C92" s="23" t="s">
        <v>14</v>
      </c>
      <c r="D92" s="25"/>
      <c r="E92" s="5">
        <f t="shared" si="20"/>
        <v>0</v>
      </c>
      <c r="F92" s="5"/>
      <c r="G92" s="5"/>
      <c r="H92" s="5"/>
      <c r="I92" s="5"/>
      <c r="J92" s="5"/>
      <c r="K92" s="5"/>
      <c r="L92" s="5"/>
      <c r="M92" s="6"/>
      <c r="N92" s="6"/>
      <c r="O92" s="6"/>
      <c r="P92" s="6"/>
      <c r="Q92" s="6"/>
      <c r="R92" s="6"/>
      <c r="S92" s="6"/>
    </row>
    <row r="93" spans="1:19" ht="63" x14ac:dyDescent="0.25">
      <c r="A93" s="32"/>
      <c r="B93" s="30"/>
      <c r="C93" s="23" t="s">
        <v>15</v>
      </c>
      <c r="D93" s="25"/>
      <c r="E93" s="5">
        <f t="shared" si="20"/>
        <v>0</v>
      </c>
      <c r="F93" s="5">
        <f>F101</f>
        <v>0</v>
      </c>
      <c r="G93" s="5">
        <f t="shared" ref="G93:P93" si="26">G101</f>
        <v>0</v>
      </c>
      <c r="H93" s="5">
        <f t="shared" si="26"/>
        <v>0</v>
      </c>
      <c r="I93" s="5">
        <f t="shared" si="26"/>
        <v>0</v>
      </c>
      <c r="J93" s="5">
        <f t="shared" si="26"/>
        <v>0</v>
      </c>
      <c r="K93" s="5">
        <f t="shared" si="26"/>
        <v>0</v>
      </c>
      <c r="L93" s="5">
        <f t="shared" si="26"/>
        <v>0</v>
      </c>
      <c r="M93" s="5">
        <f t="shared" si="26"/>
        <v>0</v>
      </c>
      <c r="N93" s="5">
        <v>0</v>
      </c>
      <c r="O93" s="5">
        <f t="shared" si="26"/>
        <v>0</v>
      </c>
      <c r="P93" s="5">
        <f t="shared" si="26"/>
        <v>0</v>
      </c>
      <c r="Q93" s="5">
        <f>Q101</f>
        <v>0</v>
      </c>
      <c r="R93" s="5">
        <f>R101</f>
        <v>0</v>
      </c>
      <c r="S93" s="5">
        <f>S101</f>
        <v>0</v>
      </c>
    </row>
    <row r="94" spans="1:19" ht="94.5" x14ac:dyDescent="0.25">
      <c r="A94" s="32"/>
      <c r="B94" s="30"/>
      <c r="C94" s="23" t="s">
        <v>18</v>
      </c>
      <c r="D94" s="25"/>
      <c r="E94" s="5">
        <f t="shared" si="20"/>
        <v>0</v>
      </c>
      <c r="F94" s="5"/>
      <c r="G94" s="5"/>
      <c r="H94" s="5"/>
      <c r="I94" s="5"/>
      <c r="J94" s="5"/>
      <c r="K94" s="7"/>
      <c r="L94" s="7"/>
      <c r="M94" s="6"/>
      <c r="N94" s="6"/>
      <c r="O94" s="6"/>
      <c r="P94" s="6"/>
      <c r="Q94" s="6"/>
      <c r="R94" s="6"/>
      <c r="S94" s="6"/>
    </row>
    <row r="95" spans="1:19" ht="31.5" x14ac:dyDescent="0.25">
      <c r="A95" s="32">
        <v>9</v>
      </c>
      <c r="B95" s="30" t="s">
        <v>27</v>
      </c>
      <c r="C95" s="23" t="s">
        <v>9</v>
      </c>
      <c r="D95" s="26"/>
      <c r="E95" s="5">
        <f t="shared" si="20"/>
        <v>0</v>
      </c>
      <c r="F95" s="5">
        <f t="shared" ref="F95:S95" si="27">SUM(F96:F102)</f>
        <v>0</v>
      </c>
      <c r="G95" s="5">
        <f t="shared" si="27"/>
        <v>0</v>
      </c>
      <c r="H95" s="5">
        <f t="shared" si="27"/>
        <v>0</v>
      </c>
      <c r="I95" s="5">
        <f t="shared" si="27"/>
        <v>0</v>
      </c>
      <c r="J95" s="5">
        <f t="shared" si="27"/>
        <v>0</v>
      </c>
      <c r="K95" s="5">
        <f t="shared" si="27"/>
        <v>0</v>
      </c>
      <c r="L95" s="5">
        <f t="shared" si="27"/>
        <v>0</v>
      </c>
      <c r="M95" s="5">
        <f t="shared" si="27"/>
        <v>0</v>
      </c>
      <c r="N95" s="5">
        <f t="shared" si="27"/>
        <v>0</v>
      </c>
      <c r="O95" s="5">
        <f t="shared" si="27"/>
        <v>0</v>
      </c>
      <c r="P95" s="5">
        <f t="shared" si="27"/>
        <v>0</v>
      </c>
      <c r="Q95" s="5">
        <f t="shared" si="27"/>
        <v>0</v>
      </c>
      <c r="R95" s="5">
        <f t="shared" si="27"/>
        <v>0</v>
      </c>
      <c r="S95" s="5">
        <f t="shared" si="27"/>
        <v>0</v>
      </c>
    </row>
    <row r="96" spans="1:19" ht="47.25" x14ac:dyDescent="0.25">
      <c r="A96" s="32"/>
      <c r="B96" s="30"/>
      <c r="C96" s="23" t="s">
        <v>10</v>
      </c>
      <c r="D96" s="26"/>
      <c r="E96" s="5">
        <f t="shared" si="20"/>
        <v>0</v>
      </c>
      <c r="F96" s="5"/>
      <c r="G96" s="5"/>
      <c r="H96" s="5"/>
      <c r="I96" s="5"/>
      <c r="J96" s="5"/>
      <c r="K96" s="7"/>
      <c r="L96" s="7"/>
      <c r="M96" s="6"/>
      <c r="N96" s="6"/>
      <c r="O96" s="6"/>
      <c r="P96" s="6"/>
      <c r="Q96" s="6"/>
      <c r="R96" s="6"/>
      <c r="S96" s="6"/>
    </row>
    <row r="97" spans="1:19" ht="31.5" x14ac:dyDescent="0.25">
      <c r="A97" s="32"/>
      <c r="B97" s="30"/>
      <c r="C97" s="23" t="s">
        <v>11</v>
      </c>
      <c r="D97" s="25"/>
      <c r="E97" s="5">
        <f t="shared" si="20"/>
        <v>0</v>
      </c>
      <c r="F97" s="5">
        <v>0</v>
      </c>
      <c r="G97" s="5">
        <v>0</v>
      </c>
      <c r="H97" s="10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</row>
    <row r="98" spans="1:19" ht="47.25" x14ac:dyDescent="0.25">
      <c r="A98" s="32"/>
      <c r="B98" s="30"/>
      <c r="C98" s="23" t="s">
        <v>12</v>
      </c>
      <c r="D98" s="25"/>
      <c r="E98" s="5">
        <f t="shared" si="20"/>
        <v>0</v>
      </c>
      <c r="F98" s="5"/>
      <c r="G98" s="5"/>
      <c r="H98" s="5"/>
      <c r="I98" s="5"/>
      <c r="J98" s="5"/>
      <c r="K98" s="7"/>
      <c r="L98" s="7"/>
      <c r="M98" s="6"/>
      <c r="N98" s="6"/>
      <c r="O98" s="6"/>
      <c r="P98" s="6"/>
      <c r="Q98" s="6"/>
      <c r="R98" s="6"/>
      <c r="S98" s="6"/>
    </row>
    <row r="99" spans="1:19" ht="63" x14ac:dyDescent="0.25">
      <c r="A99" s="32"/>
      <c r="B99" s="30"/>
      <c r="C99" s="23" t="s">
        <v>13</v>
      </c>
      <c r="D99" s="25"/>
      <c r="E99" s="5">
        <f t="shared" si="20"/>
        <v>0</v>
      </c>
      <c r="F99" s="5"/>
      <c r="G99" s="5"/>
      <c r="H99" s="5"/>
      <c r="I99" s="5"/>
      <c r="J99" s="5"/>
      <c r="K99" s="7"/>
      <c r="L99" s="7"/>
      <c r="M99" s="6"/>
      <c r="N99" s="6"/>
      <c r="O99" s="6"/>
      <c r="P99" s="6"/>
      <c r="Q99" s="6"/>
      <c r="R99" s="6"/>
      <c r="S99" s="6"/>
    </row>
    <row r="100" spans="1:19" ht="47.25" x14ac:dyDescent="0.25">
      <c r="A100" s="32"/>
      <c r="B100" s="30"/>
      <c r="C100" s="23" t="s">
        <v>14</v>
      </c>
      <c r="D100" s="25"/>
      <c r="E100" s="5">
        <f t="shared" si="20"/>
        <v>0</v>
      </c>
      <c r="F100" s="5"/>
      <c r="G100" s="5"/>
      <c r="H100" s="5"/>
      <c r="I100" s="5"/>
      <c r="J100" s="5"/>
      <c r="K100" s="7"/>
      <c r="L100" s="7"/>
      <c r="M100" s="6"/>
      <c r="N100" s="6"/>
      <c r="O100" s="6"/>
      <c r="P100" s="6"/>
      <c r="Q100" s="6"/>
      <c r="R100" s="6"/>
      <c r="S100" s="6"/>
    </row>
    <row r="101" spans="1:19" ht="63" x14ac:dyDescent="0.25">
      <c r="A101" s="32"/>
      <c r="B101" s="30"/>
      <c r="C101" s="23" t="s">
        <v>15</v>
      </c>
      <c r="D101" s="25"/>
      <c r="E101" s="5">
        <f t="shared" si="20"/>
        <v>0</v>
      </c>
      <c r="F101" s="5">
        <v>0</v>
      </c>
      <c r="G101" s="5">
        <v>0</v>
      </c>
      <c r="H101" s="5">
        <f>G101*105.099999999999%</f>
        <v>0</v>
      </c>
      <c r="I101" s="5">
        <f>H101*106%</f>
        <v>0</v>
      </c>
      <c r="J101" s="5">
        <f>I101*106.099999999999%</f>
        <v>0</v>
      </c>
      <c r="K101" s="5">
        <f>J101*106.3%</f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</row>
    <row r="102" spans="1:19" ht="94.5" x14ac:dyDescent="0.25">
      <c r="A102" s="32"/>
      <c r="B102" s="30"/>
      <c r="C102" s="23" t="s">
        <v>18</v>
      </c>
      <c r="D102" s="25"/>
      <c r="E102" s="5">
        <f t="shared" si="20"/>
        <v>0</v>
      </c>
      <c r="F102" s="5"/>
      <c r="G102" s="5"/>
      <c r="H102" s="5"/>
      <c r="I102" s="5"/>
      <c r="J102" s="5"/>
      <c r="K102" s="7"/>
      <c r="L102" s="7"/>
      <c r="M102" s="6"/>
      <c r="N102" s="6"/>
      <c r="O102" s="6"/>
      <c r="P102" s="6"/>
      <c r="Q102" s="6"/>
      <c r="R102" s="6"/>
      <c r="S102" s="6"/>
    </row>
    <row r="103" spans="1:19" ht="31.5" hidden="1" x14ac:dyDescent="0.25">
      <c r="A103" s="32"/>
      <c r="B103" s="30" t="s">
        <v>28</v>
      </c>
      <c r="C103" s="23" t="s">
        <v>9</v>
      </c>
      <c r="D103" s="26"/>
      <c r="E103" s="5">
        <f t="shared" si="20"/>
        <v>0</v>
      </c>
      <c r="F103" s="5">
        <f>F105+F109</f>
        <v>0</v>
      </c>
      <c r="G103" s="5">
        <f t="shared" ref="G103:S103" si="28">G105+G109</f>
        <v>0</v>
      </c>
      <c r="H103" s="5">
        <f t="shared" si="28"/>
        <v>0</v>
      </c>
      <c r="I103" s="5">
        <f t="shared" si="28"/>
        <v>0</v>
      </c>
      <c r="J103" s="5">
        <f t="shared" si="28"/>
        <v>0</v>
      </c>
      <c r="K103" s="5">
        <f t="shared" si="28"/>
        <v>0</v>
      </c>
      <c r="L103" s="5">
        <f t="shared" si="28"/>
        <v>0</v>
      </c>
      <c r="M103" s="5">
        <f t="shared" si="28"/>
        <v>0</v>
      </c>
      <c r="N103" s="5">
        <f t="shared" si="28"/>
        <v>0</v>
      </c>
      <c r="O103" s="5">
        <f t="shared" si="28"/>
        <v>0</v>
      </c>
      <c r="P103" s="5">
        <f t="shared" si="28"/>
        <v>0</v>
      </c>
      <c r="Q103" s="5">
        <f t="shared" si="28"/>
        <v>0</v>
      </c>
      <c r="R103" s="5">
        <f t="shared" si="28"/>
        <v>0</v>
      </c>
      <c r="S103" s="5">
        <f t="shared" si="28"/>
        <v>0</v>
      </c>
    </row>
    <row r="104" spans="1:19" ht="47.25" hidden="1" x14ac:dyDescent="0.25">
      <c r="A104" s="32"/>
      <c r="B104" s="30"/>
      <c r="C104" s="23" t="s">
        <v>10</v>
      </c>
      <c r="D104" s="26"/>
      <c r="E104" s="5">
        <f t="shared" si="20"/>
        <v>0</v>
      </c>
      <c r="F104" s="5"/>
      <c r="G104" s="5"/>
      <c r="H104" s="5"/>
      <c r="I104" s="5"/>
      <c r="J104" s="5"/>
      <c r="K104" s="7"/>
      <c r="L104" s="7"/>
      <c r="M104" s="7"/>
      <c r="N104" s="7"/>
      <c r="O104" s="7"/>
      <c r="P104" s="7"/>
      <c r="Q104" s="7"/>
      <c r="R104" s="7"/>
      <c r="S104" s="7"/>
    </row>
    <row r="105" spans="1:19" ht="31.5" hidden="1" x14ac:dyDescent="0.25">
      <c r="A105" s="32"/>
      <c r="B105" s="30"/>
      <c r="C105" s="23" t="s">
        <v>11</v>
      </c>
      <c r="D105" s="25"/>
      <c r="E105" s="5">
        <f t="shared" si="20"/>
        <v>0</v>
      </c>
      <c r="F105" s="5">
        <f t="shared" ref="F105:L109" si="29">F113</f>
        <v>0</v>
      </c>
      <c r="G105" s="5">
        <f t="shared" si="29"/>
        <v>0</v>
      </c>
      <c r="H105" s="5">
        <f t="shared" si="29"/>
        <v>0</v>
      </c>
      <c r="I105" s="5">
        <f t="shared" si="29"/>
        <v>0</v>
      </c>
      <c r="J105" s="5">
        <f t="shared" si="29"/>
        <v>0</v>
      </c>
      <c r="K105" s="5">
        <f t="shared" si="29"/>
        <v>0</v>
      </c>
      <c r="L105" s="5">
        <f t="shared" si="29"/>
        <v>0</v>
      </c>
      <c r="M105" s="5">
        <f>M113</f>
        <v>0</v>
      </c>
      <c r="N105" s="5">
        <v>0</v>
      </c>
      <c r="O105" s="5">
        <f>O113</f>
        <v>0</v>
      </c>
      <c r="P105" s="5">
        <f>P113</f>
        <v>0</v>
      </c>
      <c r="Q105" s="5">
        <f>Q113</f>
        <v>0</v>
      </c>
      <c r="R105" s="5">
        <f>R113</f>
        <v>0</v>
      </c>
      <c r="S105" s="5">
        <f>S113</f>
        <v>0</v>
      </c>
    </row>
    <row r="106" spans="1:19" ht="47.25" hidden="1" x14ac:dyDescent="0.25">
      <c r="A106" s="32"/>
      <c r="B106" s="30"/>
      <c r="C106" s="23" t="s">
        <v>12</v>
      </c>
      <c r="D106" s="25"/>
      <c r="E106" s="5">
        <f t="shared" si="20"/>
        <v>0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1:19" ht="63" hidden="1" x14ac:dyDescent="0.25">
      <c r="A107" s="32"/>
      <c r="B107" s="30"/>
      <c r="C107" s="23" t="s">
        <v>13</v>
      </c>
      <c r="D107" s="25"/>
      <c r="E107" s="5">
        <f t="shared" si="20"/>
        <v>0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1:19" ht="47.25" hidden="1" x14ac:dyDescent="0.25">
      <c r="A108" s="32"/>
      <c r="B108" s="30"/>
      <c r="C108" s="23" t="s">
        <v>14</v>
      </c>
      <c r="D108" s="25"/>
      <c r="E108" s="5">
        <f t="shared" si="20"/>
        <v>0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</row>
    <row r="109" spans="1:19" ht="63" hidden="1" x14ac:dyDescent="0.25">
      <c r="A109" s="32"/>
      <c r="B109" s="30"/>
      <c r="C109" s="23" t="s">
        <v>15</v>
      </c>
      <c r="D109" s="25"/>
      <c r="E109" s="5">
        <f t="shared" si="20"/>
        <v>0</v>
      </c>
      <c r="F109" s="5">
        <f t="shared" si="29"/>
        <v>0</v>
      </c>
      <c r="G109" s="5">
        <f t="shared" si="29"/>
        <v>0</v>
      </c>
      <c r="H109" s="5">
        <f t="shared" si="29"/>
        <v>0</v>
      </c>
      <c r="I109" s="5">
        <f t="shared" si="29"/>
        <v>0</v>
      </c>
      <c r="J109" s="5">
        <f t="shared" si="29"/>
        <v>0</v>
      </c>
      <c r="K109" s="5">
        <f t="shared" si="29"/>
        <v>0</v>
      </c>
      <c r="L109" s="5">
        <f t="shared" si="29"/>
        <v>0</v>
      </c>
      <c r="M109" s="5">
        <f>M117</f>
        <v>0</v>
      </c>
      <c r="N109" s="5">
        <v>0</v>
      </c>
      <c r="O109" s="5">
        <f>O117</f>
        <v>0</v>
      </c>
      <c r="P109" s="5">
        <f>P117</f>
        <v>0</v>
      </c>
      <c r="Q109" s="5">
        <f>Q117</f>
        <v>0</v>
      </c>
      <c r="R109" s="5">
        <f>R117</f>
        <v>0</v>
      </c>
      <c r="S109" s="5">
        <f>S117</f>
        <v>0</v>
      </c>
    </row>
    <row r="110" spans="1:19" ht="94.5" hidden="1" x14ac:dyDescent="0.25">
      <c r="A110" s="32"/>
      <c r="B110" s="30"/>
      <c r="C110" s="23" t="s">
        <v>18</v>
      </c>
      <c r="D110" s="25"/>
      <c r="E110" s="5">
        <f t="shared" si="20"/>
        <v>0</v>
      </c>
      <c r="F110" s="5"/>
      <c r="G110" s="5"/>
      <c r="H110" s="5"/>
      <c r="I110" s="5"/>
      <c r="J110" s="5"/>
      <c r="K110" s="7"/>
      <c r="L110" s="7"/>
      <c r="M110" s="6"/>
      <c r="N110" s="6"/>
      <c r="O110" s="6"/>
      <c r="P110" s="6"/>
      <c r="Q110" s="6"/>
      <c r="R110" s="6"/>
      <c r="S110" s="6"/>
    </row>
    <row r="111" spans="1:19" ht="31.5" hidden="1" x14ac:dyDescent="0.25">
      <c r="A111" s="32"/>
      <c r="B111" s="30" t="s">
        <v>29</v>
      </c>
      <c r="C111" s="23" t="s">
        <v>9</v>
      </c>
      <c r="D111" s="26"/>
      <c r="E111" s="5">
        <f t="shared" si="20"/>
        <v>0</v>
      </c>
      <c r="F111" s="5">
        <f>SUM(F112:F118)</f>
        <v>0</v>
      </c>
      <c r="G111" s="5">
        <f>SUM(G112:G118)</f>
        <v>0</v>
      </c>
      <c r="H111" s="5">
        <f>SUM(H112:H118)</f>
        <v>0</v>
      </c>
      <c r="I111" s="5">
        <f>SUM(I112:I118)</f>
        <v>0</v>
      </c>
      <c r="J111" s="5">
        <f>SUM(J112:J118)</f>
        <v>0</v>
      </c>
      <c r="K111" s="5">
        <f t="shared" ref="K111:S111" si="30">SUM(K112:K118)</f>
        <v>0</v>
      </c>
      <c r="L111" s="5">
        <f t="shared" si="30"/>
        <v>0</v>
      </c>
      <c r="M111" s="5">
        <f t="shared" si="30"/>
        <v>0</v>
      </c>
      <c r="N111" s="5">
        <f t="shared" si="30"/>
        <v>0</v>
      </c>
      <c r="O111" s="5">
        <f t="shared" si="30"/>
        <v>0</v>
      </c>
      <c r="P111" s="5">
        <f t="shared" si="30"/>
        <v>0</v>
      </c>
      <c r="Q111" s="5">
        <f t="shared" si="30"/>
        <v>0</v>
      </c>
      <c r="R111" s="5">
        <f t="shared" si="30"/>
        <v>0</v>
      </c>
      <c r="S111" s="5">
        <f t="shared" si="30"/>
        <v>0</v>
      </c>
    </row>
    <row r="112" spans="1:19" ht="47.25" hidden="1" x14ac:dyDescent="0.25">
      <c r="A112" s="32"/>
      <c r="B112" s="30"/>
      <c r="C112" s="23" t="s">
        <v>10</v>
      </c>
      <c r="D112" s="26"/>
      <c r="E112" s="5">
        <f t="shared" si="20"/>
        <v>0</v>
      </c>
      <c r="F112" s="5"/>
      <c r="G112" s="5"/>
      <c r="H112" s="5"/>
      <c r="I112" s="5"/>
      <c r="J112" s="5"/>
      <c r="K112" s="7"/>
      <c r="L112" s="7"/>
      <c r="M112" s="6"/>
      <c r="N112" s="6"/>
      <c r="O112" s="6"/>
      <c r="P112" s="6"/>
      <c r="Q112" s="6"/>
      <c r="R112" s="6"/>
      <c r="S112" s="6"/>
    </row>
    <row r="113" spans="1:19" ht="31.5" hidden="1" x14ac:dyDescent="0.25">
      <c r="A113" s="32"/>
      <c r="B113" s="30"/>
      <c r="C113" s="23" t="s">
        <v>11</v>
      </c>
      <c r="D113" s="25"/>
      <c r="E113" s="5">
        <f t="shared" si="20"/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</row>
    <row r="114" spans="1:19" ht="47.25" hidden="1" x14ac:dyDescent="0.25">
      <c r="A114" s="32"/>
      <c r="B114" s="30"/>
      <c r="C114" s="23" t="s">
        <v>12</v>
      </c>
      <c r="D114" s="25"/>
      <c r="E114" s="5">
        <f t="shared" si="20"/>
        <v>0</v>
      </c>
      <c r="F114" s="5"/>
      <c r="G114" s="5"/>
      <c r="H114" s="5"/>
      <c r="I114" s="5"/>
      <c r="J114" s="5"/>
      <c r="K114" s="7"/>
      <c r="L114" s="7"/>
      <c r="M114" s="6"/>
      <c r="N114" s="6"/>
      <c r="O114" s="6"/>
      <c r="P114" s="6"/>
      <c r="Q114" s="6"/>
      <c r="R114" s="6"/>
      <c r="S114" s="6"/>
    </row>
    <row r="115" spans="1:19" ht="63" hidden="1" x14ac:dyDescent="0.25">
      <c r="A115" s="32"/>
      <c r="B115" s="30"/>
      <c r="C115" s="23" t="s">
        <v>13</v>
      </c>
      <c r="D115" s="25"/>
      <c r="E115" s="5">
        <f t="shared" si="20"/>
        <v>0</v>
      </c>
      <c r="F115" s="5"/>
      <c r="G115" s="5"/>
      <c r="H115" s="5"/>
      <c r="I115" s="5"/>
      <c r="J115" s="5"/>
      <c r="K115" s="7"/>
      <c r="L115" s="7"/>
      <c r="M115" s="6"/>
      <c r="N115" s="6"/>
      <c r="O115" s="6"/>
      <c r="P115" s="6"/>
      <c r="Q115" s="6"/>
      <c r="R115" s="6"/>
      <c r="S115" s="6"/>
    </row>
    <row r="116" spans="1:19" ht="47.25" hidden="1" x14ac:dyDescent="0.25">
      <c r="A116" s="32"/>
      <c r="B116" s="30"/>
      <c r="C116" s="23" t="s">
        <v>14</v>
      </c>
      <c r="D116" s="25"/>
      <c r="E116" s="5">
        <f t="shared" si="20"/>
        <v>0</v>
      </c>
      <c r="F116" s="5"/>
      <c r="G116" s="5"/>
      <c r="H116" s="5"/>
      <c r="I116" s="5"/>
      <c r="J116" s="5"/>
      <c r="K116" s="7"/>
      <c r="L116" s="7"/>
      <c r="M116" s="6"/>
      <c r="N116" s="6"/>
      <c r="O116" s="6"/>
      <c r="P116" s="6"/>
      <c r="Q116" s="6"/>
      <c r="R116" s="6"/>
      <c r="S116" s="6"/>
    </row>
    <row r="117" spans="1:19" ht="63" hidden="1" x14ac:dyDescent="0.25">
      <c r="A117" s="32"/>
      <c r="B117" s="30"/>
      <c r="C117" s="23" t="s">
        <v>15</v>
      </c>
      <c r="D117" s="25"/>
      <c r="E117" s="5">
        <f t="shared" si="20"/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</row>
    <row r="118" spans="1:19" ht="94.5" hidden="1" x14ac:dyDescent="0.25">
      <c r="A118" s="32"/>
      <c r="B118" s="30"/>
      <c r="C118" s="23" t="s">
        <v>18</v>
      </c>
      <c r="D118" s="25"/>
      <c r="E118" s="5">
        <f t="shared" si="20"/>
        <v>0</v>
      </c>
      <c r="F118" s="5"/>
      <c r="G118" s="5"/>
      <c r="H118" s="5"/>
      <c r="I118" s="5"/>
      <c r="J118" s="5"/>
      <c r="K118" s="7"/>
      <c r="L118" s="7"/>
      <c r="M118" s="6"/>
      <c r="N118" s="6"/>
      <c r="O118" s="6"/>
      <c r="P118" s="6"/>
      <c r="Q118" s="6"/>
      <c r="R118" s="6"/>
      <c r="S118" s="6"/>
    </row>
    <row r="119" spans="1:19" ht="31.5" customHeight="1" x14ac:dyDescent="0.25">
      <c r="A119" s="31">
        <v>10</v>
      </c>
      <c r="B119" s="34" t="s">
        <v>43</v>
      </c>
      <c r="C119" s="23" t="s">
        <v>9</v>
      </c>
      <c r="D119" s="26"/>
      <c r="E119" s="5">
        <f t="shared" ref="E119:E134" si="31">SUM(F119:S119)</f>
        <v>0</v>
      </c>
      <c r="F119" s="5">
        <f t="shared" ref="F119:S119" si="32">SUM(F120:F126)</f>
        <v>0</v>
      </c>
      <c r="G119" s="5">
        <f t="shared" si="32"/>
        <v>0</v>
      </c>
      <c r="H119" s="5">
        <f t="shared" si="32"/>
        <v>0</v>
      </c>
      <c r="I119" s="5">
        <f t="shared" si="32"/>
        <v>0</v>
      </c>
      <c r="J119" s="5">
        <f t="shared" si="32"/>
        <v>0</v>
      </c>
      <c r="K119" s="5">
        <f t="shared" si="32"/>
        <v>0</v>
      </c>
      <c r="L119" s="5">
        <f t="shared" si="32"/>
        <v>0</v>
      </c>
      <c r="M119" s="5">
        <f t="shared" si="32"/>
        <v>0</v>
      </c>
      <c r="N119" s="5">
        <f t="shared" si="32"/>
        <v>0</v>
      </c>
      <c r="O119" s="5">
        <f t="shared" si="32"/>
        <v>0</v>
      </c>
      <c r="P119" s="5">
        <f t="shared" si="32"/>
        <v>0</v>
      </c>
      <c r="Q119" s="5">
        <f t="shared" si="32"/>
        <v>0</v>
      </c>
      <c r="R119" s="5">
        <f t="shared" si="32"/>
        <v>0</v>
      </c>
      <c r="S119" s="5">
        <f t="shared" si="32"/>
        <v>0</v>
      </c>
    </row>
    <row r="120" spans="1:19" ht="47.25" x14ac:dyDescent="0.25">
      <c r="A120" s="31"/>
      <c r="B120" s="35"/>
      <c r="C120" s="23" t="s">
        <v>10</v>
      </c>
      <c r="D120" s="26"/>
      <c r="E120" s="5">
        <f t="shared" si="31"/>
        <v>0</v>
      </c>
      <c r="F120" s="5"/>
      <c r="G120" s="5"/>
      <c r="H120" s="5"/>
      <c r="I120" s="5"/>
      <c r="J120" s="5"/>
      <c r="K120" s="7"/>
      <c r="L120" s="7"/>
      <c r="M120" s="6"/>
      <c r="N120" s="6"/>
      <c r="O120" s="6"/>
      <c r="P120" s="6"/>
      <c r="Q120" s="6"/>
      <c r="R120" s="6"/>
      <c r="S120" s="6"/>
    </row>
    <row r="121" spans="1:19" ht="31.5" x14ac:dyDescent="0.25">
      <c r="A121" s="31"/>
      <c r="B121" s="35"/>
      <c r="C121" s="23" t="s">
        <v>11</v>
      </c>
      <c r="D121" s="25"/>
      <c r="E121" s="5">
        <f t="shared" si="31"/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</row>
    <row r="122" spans="1:19" ht="47.25" x14ac:dyDescent="0.25">
      <c r="A122" s="31"/>
      <c r="B122" s="35"/>
      <c r="C122" s="23" t="s">
        <v>12</v>
      </c>
      <c r="D122" s="25"/>
      <c r="E122" s="5">
        <f t="shared" si="31"/>
        <v>0</v>
      </c>
      <c r="F122" s="5"/>
      <c r="G122" s="5"/>
      <c r="H122" s="5"/>
      <c r="I122" s="5"/>
      <c r="J122" s="5"/>
      <c r="K122" s="7"/>
      <c r="L122" s="7"/>
      <c r="M122" s="6"/>
      <c r="N122" s="6"/>
      <c r="O122" s="6"/>
      <c r="P122" s="6"/>
      <c r="Q122" s="6"/>
      <c r="R122" s="6"/>
      <c r="S122" s="6"/>
    </row>
    <row r="123" spans="1:19" ht="63" x14ac:dyDescent="0.25">
      <c r="A123" s="31"/>
      <c r="B123" s="35"/>
      <c r="C123" s="23" t="s">
        <v>13</v>
      </c>
      <c r="D123" s="25"/>
      <c r="E123" s="5">
        <f t="shared" si="31"/>
        <v>0</v>
      </c>
      <c r="F123" s="5"/>
      <c r="G123" s="5"/>
      <c r="H123" s="5"/>
      <c r="I123" s="5"/>
      <c r="J123" s="5"/>
      <c r="K123" s="7"/>
      <c r="L123" s="7"/>
      <c r="M123" s="6"/>
      <c r="N123" s="6"/>
      <c r="O123" s="6"/>
      <c r="P123" s="6"/>
      <c r="Q123" s="6"/>
      <c r="R123" s="6"/>
      <c r="S123" s="6"/>
    </row>
    <row r="124" spans="1:19" ht="47.25" x14ac:dyDescent="0.25">
      <c r="A124" s="31"/>
      <c r="B124" s="36"/>
      <c r="C124" s="23" t="s">
        <v>14</v>
      </c>
      <c r="D124" s="25"/>
      <c r="E124" s="5">
        <f t="shared" si="31"/>
        <v>0</v>
      </c>
      <c r="F124" s="5"/>
      <c r="G124" s="5"/>
      <c r="H124" s="5"/>
      <c r="I124" s="5"/>
      <c r="J124" s="5"/>
      <c r="K124" s="7"/>
      <c r="L124" s="7"/>
      <c r="M124" s="6"/>
      <c r="N124" s="6"/>
      <c r="O124" s="6"/>
      <c r="P124" s="6"/>
      <c r="Q124" s="6"/>
      <c r="R124" s="6"/>
      <c r="S124" s="6"/>
    </row>
    <row r="125" spans="1:19" ht="63" x14ac:dyDescent="0.25">
      <c r="A125" s="31"/>
      <c r="B125" s="30"/>
      <c r="C125" s="23" t="s">
        <v>15</v>
      </c>
      <c r="D125" s="25"/>
      <c r="E125" s="5">
        <f t="shared" si="31"/>
        <v>0</v>
      </c>
      <c r="F125" s="5">
        <f>F133+F165</f>
        <v>0</v>
      </c>
      <c r="G125" s="5">
        <f t="shared" ref="G125:M125" si="33">SUM(G157,G173)</f>
        <v>0</v>
      </c>
      <c r="H125" s="5">
        <f t="shared" si="33"/>
        <v>0</v>
      </c>
      <c r="I125" s="5">
        <f t="shared" si="33"/>
        <v>0</v>
      </c>
      <c r="J125" s="5">
        <f t="shared" si="33"/>
        <v>0</v>
      </c>
      <c r="K125" s="5">
        <f t="shared" si="33"/>
        <v>0</v>
      </c>
      <c r="L125" s="5">
        <f t="shared" si="33"/>
        <v>0</v>
      </c>
      <c r="M125" s="5">
        <f t="shared" si="33"/>
        <v>0</v>
      </c>
      <c r="N125" s="5">
        <v>0</v>
      </c>
      <c r="O125" s="5">
        <f t="shared" ref="O125:P125" si="34">SUM(O157,O173)</f>
        <v>0</v>
      </c>
      <c r="P125" s="5">
        <f t="shared" si="34"/>
        <v>0</v>
      </c>
      <c r="Q125" s="5">
        <f>SUM(Q157,Q173)</f>
        <v>0</v>
      </c>
      <c r="R125" s="5">
        <f>SUM(R157,R173)</f>
        <v>0</v>
      </c>
      <c r="S125" s="5">
        <f>SUM(S157,S173)</f>
        <v>0</v>
      </c>
    </row>
    <row r="126" spans="1:19" ht="94.5" x14ac:dyDescent="0.25">
      <c r="A126" s="31"/>
      <c r="B126" s="30"/>
      <c r="C126" s="23" t="s">
        <v>18</v>
      </c>
      <c r="D126" s="25"/>
      <c r="E126" s="5">
        <f t="shared" si="31"/>
        <v>0</v>
      </c>
      <c r="F126" s="5"/>
      <c r="G126" s="5"/>
      <c r="H126" s="5"/>
      <c r="I126" s="5"/>
      <c r="J126" s="5"/>
      <c r="K126" s="7"/>
      <c r="L126" s="7"/>
      <c r="M126" s="6"/>
      <c r="N126" s="6"/>
      <c r="O126" s="6"/>
      <c r="P126" s="6"/>
      <c r="Q126" s="6"/>
      <c r="R126" s="6"/>
      <c r="S126" s="6"/>
    </row>
    <row r="127" spans="1:19" ht="31.5" customHeight="1" x14ac:dyDescent="0.25">
      <c r="A127" s="32">
        <v>11</v>
      </c>
      <c r="B127" s="30" t="s">
        <v>42</v>
      </c>
      <c r="C127" s="23" t="s">
        <v>9</v>
      </c>
      <c r="D127" s="26"/>
      <c r="E127" s="5">
        <f t="shared" si="31"/>
        <v>0</v>
      </c>
      <c r="F127" s="5">
        <f>F129+F133</f>
        <v>0</v>
      </c>
      <c r="G127" s="5">
        <f t="shared" ref="G127:S127" si="35">G129+G133</f>
        <v>0</v>
      </c>
      <c r="H127" s="5">
        <f t="shared" si="35"/>
        <v>0</v>
      </c>
      <c r="I127" s="5">
        <f t="shared" si="35"/>
        <v>0</v>
      </c>
      <c r="J127" s="5">
        <f t="shared" si="35"/>
        <v>0</v>
      </c>
      <c r="K127" s="5">
        <f t="shared" si="35"/>
        <v>0</v>
      </c>
      <c r="L127" s="5">
        <f t="shared" si="35"/>
        <v>0</v>
      </c>
      <c r="M127" s="5">
        <f t="shared" si="35"/>
        <v>0</v>
      </c>
      <c r="N127" s="5">
        <f t="shared" si="35"/>
        <v>0</v>
      </c>
      <c r="O127" s="5">
        <f t="shared" si="35"/>
        <v>0</v>
      </c>
      <c r="P127" s="5">
        <f t="shared" si="35"/>
        <v>0</v>
      </c>
      <c r="Q127" s="5">
        <f t="shared" si="35"/>
        <v>0</v>
      </c>
      <c r="R127" s="5">
        <f t="shared" si="35"/>
        <v>0</v>
      </c>
      <c r="S127" s="5">
        <f t="shared" si="35"/>
        <v>0</v>
      </c>
    </row>
    <row r="128" spans="1:19" ht="47.25" x14ac:dyDescent="0.25">
      <c r="A128" s="32"/>
      <c r="B128" s="30"/>
      <c r="C128" s="23" t="s">
        <v>10</v>
      </c>
      <c r="D128" s="26"/>
      <c r="E128" s="5">
        <f t="shared" si="31"/>
        <v>0</v>
      </c>
      <c r="F128" s="5"/>
      <c r="G128" s="5"/>
      <c r="H128" s="5"/>
      <c r="I128" s="5"/>
      <c r="J128" s="5"/>
      <c r="K128" s="7"/>
      <c r="L128" s="7"/>
      <c r="M128" s="6"/>
      <c r="N128" s="6"/>
      <c r="O128" s="6"/>
      <c r="P128" s="6"/>
      <c r="Q128" s="6"/>
      <c r="R128" s="6"/>
      <c r="S128" s="6"/>
    </row>
    <row r="129" spans="1:19" ht="31.5" x14ac:dyDescent="0.25">
      <c r="A129" s="32"/>
      <c r="B129" s="30"/>
      <c r="C129" s="23" t="s">
        <v>11</v>
      </c>
      <c r="D129" s="25"/>
      <c r="E129" s="5">
        <f t="shared" si="31"/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</row>
    <row r="130" spans="1:19" ht="47.25" x14ac:dyDescent="0.25">
      <c r="A130" s="32"/>
      <c r="B130" s="30"/>
      <c r="C130" s="23" t="s">
        <v>12</v>
      </c>
      <c r="D130" s="25"/>
      <c r="E130" s="5">
        <f t="shared" si="31"/>
        <v>0</v>
      </c>
      <c r="F130" s="5"/>
      <c r="G130" s="5"/>
      <c r="H130" s="5"/>
      <c r="I130" s="5"/>
      <c r="J130" s="5"/>
      <c r="K130" s="5"/>
      <c r="L130" s="5"/>
      <c r="M130" s="6"/>
      <c r="N130" s="6"/>
      <c r="O130" s="6"/>
      <c r="P130" s="6"/>
      <c r="Q130" s="6"/>
      <c r="R130" s="6"/>
      <c r="S130" s="6"/>
    </row>
    <row r="131" spans="1:19" ht="63" x14ac:dyDescent="0.25">
      <c r="A131" s="32"/>
      <c r="B131" s="30"/>
      <c r="C131" s="23" t="s">
        <v>13</v>
      </c>
      <c r="D131" s="25"/>
      <c r="E131" s="5">
        <f t="shared" si="31"/>
        <v>0</v>
      </c>
      <c r="F131" s="5"/>
      <c r="G131" s="5"/>
      <c r="H131" s="5"/>
      <c r="I131" s="5"/>
      <c r="J131" s="5"/>
      <c r="K131" s="5"/>
      <c r="L131" s="5"/>
      <c r="M131" s="6"/>
      <c r="N131" s="6"/>
      <c r="O131" s="6"/>
      <c r="P131" s="6"/>
      <c r="Q131" s="6"/>
      <c r="R131" s="6"/>
      <c r="S131" s="6"/>
    </row>
    <row r="132" spans="1:19" ht="47.25" x14ac:dyDescent="0.25">
      <c r="A132" s="32"/>
      <c r="B132" s="30"/>
      <c r="C132" s="23" t="s">
        <v>14</v>
      </c>
      <c r="D132" s="25"/>
      <c r="E132" s="5">
        <f t="shared" si="31"/>
        <v>0</v>
      </c>
      <c r="F132" s="5"/>
      <c r="G132" s="5"/>
      <c r="H132" s="5"/>
      <c r="I132" s="5"/>
      <c r="J132" s="5"/>
      <c r="K132" s="5"/>
      <c r="L132" s="5"/>
      <c r="M132" s="6"/>
      <c r="N132" s="6"/>
      <c r="O132" s="6"/>
      <c r="P132" s="6"/>
      <c r="Q132" s="6"/>
      <c r="R132" s="6"/>
      <c r="S132" s="6"/>
    </row>
    <row r="133" spans="1:19" ht="63" x14ac:dyDescent="0.25">
      <c r="A133" s="32"/>
      <c r="B133" s="30"/>
      <c r="C133" s="23" t="s">
        <v>15</v>
      </c>
      <c r="D133" s="25"/>
      <c r="E133" s="5">
        <f t="shared" si="31"/>
        <v>0</v>
      </c>
      <c r="F133" s="5">
        <f>F157</f>
        <v>0</v>
      </c>
      <c r="G133" s="5">
        <f t="shared" ref="G133:M133" si="36">G157</f>
        <v>0</v>
      </c>
      <c r="H133" s="5">
        <f t="shared" si="36"/>
        <v>0</v>
      </c>
      <c r="I133" s="5">
        <f t="shared" si="36"/>
        <v>0</v>
      </c>
      <c r="J133" s="5">
        <f t="shared" si="36"/>
        <v>0</v>
      </c>
      <c r="K133" s="5">
        <f t="shared" si="36"/>
        <v>0</v>
      </c>
      <c r="L133" s="5">
        <f t="shared" si="36"/>
        <v>0</v>
      </c>
      <c r="M133" s="5">
        <f t="shared" si="36"/>
        <v>0</v>
      </c>
      <c r="N133" s="5">
        <v>0</v>
      </c>
      <c r="O133" s="5">
        <f t="shared" ref="O133:P133" si="37">O157</f>
        <v>0</v>
      </c>
      <c r="P133" s="5">
        <f t="shared" si="37"/>
        <v>0</v>
      </c>
      <c r="Q133" s="5">
        <f>Q157</f>
        <v>0</v>
      </c>
      <c r="R133" s="5">
        <f>R157</f>
        <v>0</v>
      </c>
      <c r="S133" s="5">
        <f>S157</f>
        <v>0</v>
      </c>
    </row>
    <row r="134" spans="1:19" ht="94.5" x14ac:dyDescent="0.25">
      <c r="A134" s="32"/>
      <c r="B134" s="30"/>
      <c r="C134" s="23" t="s">
        <v>18</v>
      </c>
      <c r="D134" s="25"/>
      <c r="E134" s="5">
        <f t="shared" si="31"/>
        <v>0</v>
      </c>
      <c r="F134" s="5"/>
      <c r="G134" s="5"/>
      <c r="H134" s="5"/>
      <c r="I134" s="5"/>
      <c r="J134" s="5"/>
      <c r="K134" s="7"/>
      <c r="L134" s="7"/>
      <c r="M134" s="6"/>
      <c r="N134" s="6"/>
      <c r="O134" s="6"/>
      <c r="P134" s="6"/>
      <c r="Q134" s="6"/>
      <c r="R134" s="6"/>
      <c r="S134" s="6"/>
    </row>
    <row r="135" spans="1:19" ht="31.5" customHeight="1" x14ac:dyDescent="0.25">
      <c r="A135" s="32">
        <v>12</v>
      </c>
      <c r="B135" s="30" t="s">
        <v>40</v>
      </c>
      <c r="C135" s="23" t="s">
        <v>9</v>
      </c>
      <c r="D135" s="26"/>
      <c r="E135" s="5">
        <f t="shared" ref="E135:E150" si="38">SUM(F135:S135)</f>
        <v>0</v>
      </c>
      <c r="F135" s="5">
        <f t="shared" ref="F135:S135" si="39">SUM(F136:F142)</f>
        <v>0</v>
      </c>
      <c r="G135" s="5">
        <f t="shared" si="39"/>
        <v>0</v>
      </c>
      <c r="H135" s="5">
        <f t="shared" si="39"/>
        <v>0</v>
      </c>
      <c r="I135" s="5">
        <f t="shared" si="39"/>
        <v>0</v>
      </c>
      <c r="J135" s="5">
        <f t="shared" si="39"/>
        <v>0</v>
      </c>
      <c r="K135" s="5">
        <f t="shared" si="39"/>
        <v>0</v>
      </c>
      <c r="L135" s="5">
        <f t="shared" si="39"/>
        <v>0</v>
      </c>
      <c r="M135" s="5">
        <f t="shared" si="39"/>
        <v>0</v>
      </c>
      <c r="N135" s="5">
        <f t="shared" si="39"/>
        <v>0</v>
      </c>
      <c r="O135" s="5">
        <f t="shared" si="39"/>
        <v>0</v>
      </c>
      <c r="P135" s="5">
        <f t="shared" si="39"/>
        <v>0</v>
      </c>
      <c r="Q135" s="5">
        <f t="shared" si="39"/>
        <v>0</v>
      </c>
      <c r="R135" s="5">
        <f t="shared" si="39"/>
        <v>0</v>
      </c>
      <c r="S135" s="5">
        <f t="shared" si="39"/>
        <v>0</v>
      </c>
    </row>
    <row r="136" spans="1:19" ht="47.25" x14ac:dyDescent="0.25">
      <c r="A136" s="32"/>
      <c r="B136" s="30"/>
      <c r="C136" s="23" t="s">
        <v>10</v>
      </c>
      <c r="D136" s="26"/>
      <c r="E136" s="5">
        <f t="shared" si="38"/>
        <v>0</v>
      </c>
      <c r="F136" s="5"/>
      <c r="G136" s="5"/>
      <c r="H136" s="5"/>
      <c r="I136" s="5"/>
      <c r="J136" s="5"/>
      <c r="K136" s="7"/>
      <c r="L136" s="7"/>
      <c r="M136" s="6"/>
      <c r="N136" s="6"/>
      <c r="O136" s="6"/>
      <c r="P136" s="6"/>
      <c r="Q136" s="6"/>
      <c r="R136" s="6"/>
      <c r="S136" s="6"/>
    </row>
    <row r="137" spans="1:19" ht="31.5" x14ac:dyDescent="0.25">
      <c r="A137" s="32"/>
      <c r="B137" s="30"/>
      <c r="C137" s="23" t="s">
        <v>11</v>
      </c>
      <c r="D137" s="25"/>
      <c r="E137" s="5">
        <f t="shared" si="38"/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</row>
    <row r="138" spans="1:19" ht="47.25" x14ac:dyDescent="0.25">
      <c r="A138" s="32"/>
      <c r="B138" s="30"/>
      <c r="C138" s="23" t="s">
        <v>12</v>
      </c>
      <c r="D138" s="25"/>
      <c r="E138" s="5">
        <f t="shared" si="38"/>
        <v>0</v>
      </c>
      <c r="F138" s="5"/>
      <c r="G138" s="5"/>
      <c r="H138" s="5"/>
      <c r="I138" s="5"/>
      <c r="J138" s="5"/>
      <c r="K138" s="7"/>
      <c r="L138" s="7"/>
      <c r="M138" s="6"/>
      <c r="N138" s="6"/>
      <c r="O138" s="6"/>
      <c r="P138" s="6"/>
      <c r="Q138" s="6"/>
      <c r="R138" s="6"/>
      <c r="S138" s="6"/>
    </row>
    <row r="139" spans="1:19" ht="63" x14ac:dyDescent="0.25">
      <c r="A139" s="32"/>
      <c r="B139" s="30"/>
      <c r="C139" s="23" t="s">
        <v>13</v>
      </c>
      <c r="D139" s="25"/>
      <c r="E139" s="5">
        <f t="shared" si="38"/>
        <v>0</v>
      </c>
      <c r="F139" s="5"/>
      <c r="G139" s="5"/>
      <c r="H139" s="5"/>
      <c r="I139" s="5"/>
      <c r="J139" s="5"/>
      <c r="K139" s="7"/>
      <c r="L139" s="7"/>
      <c r="M139" s="6"/>
      <c r="N139" s="6"/>
      <c r="O139" s="6"/>
      <c r="P139" s="6"/>
      <c r="Q139" s="6"/>
      <c r="R139" s="6"/>
      <c r="S139" s="6"/>
    </row>
    <row r="140" spans="1:19" ht="47.25" x14ac:dyDescent="0.25">
      <c r="A140" s="32"/>
      <c r="B140" s="30"/>
      <c r="C140" s="23" t="s">
        <v>14</v>
      </c>
      <c r="D140" s="25"/>
      <c r="E140" s="5">
        <f t="shared" si="38"/>
        <v>0</v>
      </c>
      <c r="F140" s="5"/>
      <c r="G140" s="5"/>
      <c r="H140" s="5"/>
      <c r="I140" s="5"/>
      <c r="J140" s="5"/>
      <c r="K140" s="7"/>
      <c r="L140" s="7"/>
      <c r="M140" s="6"/>
      <c r="N140" s="6"/>
      <c r="O140" s="6"/>
      <c r="P140" s="6"/>
      <c r="Q140" s="6"/>
      <c r="R140" s="6"/>
      <c r="S140" s="6"/>
    </row>
    <row r="141" spans="1:19" ht="63" x14ac:dyDescent="0.25">
      <c r="A141" s="32"/>
      <c r="B141" s="30"/>
      <c r="C141" s="23" t="s">
        <v>15</v>
      </c>
      <c r="D141" s="25"/>
      <c r="E141" s="5">
        <f t="shared" si="38"/>
        <v>0</v>
      </c>
      <c r="F141" s="5">
        <f>F149+F181</f>
        <v>0</v>
      </c>
      <c r="G141" s="5">
        <f t="shared" ref="G141:M141" si="40">SUM(G173,G189)</f>
        <v>0</v>
      </c>
      <c r="H141" s="5">
        <f t="shared" si="40"/>
        <v>0</v>
      </c>
      <c r="I141" s="5">
        <f t="shared" si="40"/>
        <v>0</v>
      </c>
      <c r="J141" s="5">
        <f t="shared" si="40"/>
        <v>0</v>
      </c>
      <c r="K141" s="5">
        <f t="shared" si="40"/>
        <v>0</v>
      </c>
      <c r="L141" s="5">
        <f t="shared" si="40"/>
        <v>0</v>
      </c>
      <c r="M141" s="5">
        <f t="shared" si="40"/>
        <v>0</v>
      </c>
      <c r="N141" s="5">
        <v>0</v>
      </c>
      <c r="O141" s="5">
        <f t="shared" ref="O141:P141" si="41">SUM(O173,O189)</f>
        <v>0</v>
      </c>
      <c r="P141" s="5">
        <f t="shared" si="41"/>
        <v>0</v>
      </c>
      <c r="Q141" s="5">
        <f>SUM(Q173,Q189)</f>
        <v>0</v>
      </c>
      <c r="R141" s="5">
        <f>SUM(R173,R189)</f>
        <v>0</v>
      </c>
      <c r="S141" s="5">
        <f>SUM(S173,S189)</f>
        <v>0</v>
      </c>
    </row>
    <row r="142" spans="1:19" ht="94.5" x14ac:dyDescent="0.25">
      <c r="A142" s="32"/>
      <c r="B142" s="30"/>
      <c r="C142" s="23" t="s">
        <v>18</v>
      </c>
      <c r="D142" s="25"/>
      <c r="E142" s="5">
        <f t="shared" si="38"/>
        <v>0</v>
      </c>
      <c r="F142" s="5"/>
      <c r="G142" s="5"/>
      <c r="H142" s="5"/>
      <c r="I142" s="5"/>
      <c r="J142" s="5"/>
      <c r="K142" s="7"/>
      <c r="L142" s="7"/>
      <c r="M142" s="6"/>
      <c r="N142" s="6"/>
      <c r="O142" s="6"/>
      <c r="P142" s="6"/>
      <c r="Q142" s="6"/>
      <c r="R142" s="6"/>
      <c r="S142" s="6"/>
    </row>
    <row r="143" spans="1:19" ht="31.5" customHeight="1" x14ac:dyDescent="0.25">
      <c r="A143" s="31">
        <v>13</v>
      </c>
      <c r="B143" s="30" t="s">
        <v>35</v>
      </c>
      <c r="C143" s="23" t="s">
        <v>9</v>
      </c>
      <c r="D143" s="26"/>
      <c r="E143" s="5">
        <f t="shared" si="38"/>
        <v>0</v>
      </c>
      <c r="F143" s="5">
        <f>F145+F149</f>
        <v>0</v>
      </c>
      <c r="G143" s="5">
        <f t="shared" ref="G143:S143" si="42">G145+G149</f>
        <v>0</v>
      </c>
      <c r="H143" s="5">
        <f t="shared" si="42"/>
        <v>0</v>
      </c>
      <c r="I143" s="5">
        <f t="shared" si="42"/>
        <v>0</v>
      </c>
      <c r="J143" s="5">
        <f t="shared" si="42"/>
        <v>0</v>
      </c>
      <c r="K143" s="5">
        <f t="shared" si="42"/>
        <v>0</v>
      </c>
      <c r="L143" s="5">
        <f t="shared" si="42"/>
        <v>0</v>
      </c>
      <c r="M143" s="5">
        <f t="shared" si="42"/>
        <v>0</v>
      </c>
      <c r="N143" s="5">
        <f t="shared" si="42"/>
        <v>0</v>
      </c>
      <c r="O143" s="5">
        <f t="shared" si="42"/>
        <v>0</v>
      </c>
      <c r="P143" s="5">
        <f t="shared" si="42"/>
        <v>0</v>
      </c>
      <c r="Q143" s="5">
        <f t="shared" si="42"/>
        <v>0</v>
      </c>
      <c r="R143" s="5">
        <f t="shared" si="42"/>
        <v>0</v>
      </c>
      <c r="S143" s="5">
        <f t="shared" si="42"/>
        <v>0</v>
      </c>
    </row>
    <row r="144" spans="1:19" ht="47.25" x14ac:dyDescent="0.25">
      <c r="A144" s="31"/>
      <c r="B144" s="30"/>
      <c r="C144" s="23" t="s">
        <v>10</v>
      </c>
      <c r="D144" s="26"/>
      <c r="E144" s="5">
        <f t="shared" si="38"/>
        <v>0</v>
      </c>
      <c r="F144" s="5"/>
      <c r="G144" s="5"/>
      <c r="H144" s="5"/>
      <c r="I144" s="5"/>
      <c r="J144" s="5"/>
      <c r="K144" s="7"/>
      <c r="L144" s="7"/>
      <c r="M144" s="6"/>
      <c r="N144" s="6"/>
      <c r="O144" s="6"/>
      <c r="P144" s="6"/>
      <c r="Q144" s="6"/>
      <c r="R144" s="6"/>
      <c r="S144" s="6"/>
    </row>
    <row r="145" spans="1:19" ht="31.5" x14ac:dyDescent="0.25">
      <c r="A145" s="31"/>
      <c r="B145" s="30"/>
      <c r="C145" s="23" t="s">
        <v>11</v>
      </c>
      <c r="D145" s="25"/>
      <c r="E145" s="5">
        <f t="shared" si="38"/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</row>
    <row r="146" spans="1:19" ht="47.25" x14ac:dyDescent="0.25">
      <c r="A146" s="31"/>
      <c r="B146" s="30"/>
      <c r="C146" s="23" t="s">
        <v>12</v>
      </c>
      <c r="D146" s="25"/>
      <c r="E146" s="5">
        <f t="shared" si="38"/>
        <v>0</v>
      </c>
      <c r="F146" s="5"/>
      <c r="G146" s="5"/>
      <c r="H146" s="5"/>
      <c r="I146" s="5"/>
      <c r="J146" s="5"/>
      <c r="K146" s="5"/>
      <c r="L146" s="5"/>
      <c r="M146" s="6"/>
      <c r="N146" s="6"/>
      <c r="O146" s="6"/>
      <c r="P146" s="6"/>
      <c r="Q146" s="6"/>
      <c r="R146" s="6"/>
      <c r="S146" s="6"/>
    </row>
    <row r="147" spans="1:19" ht="63" x14ac:dyDescent="0.25">
      <c r="A147" s="31"/>
      <c r="B147" s="30"/>
      <c r="C147" s="23" t="s">
        <v>13</v>
      </c>
      <c r="D147" s="25"/>
      <c r="E147" s="5">
        <f t="shared" si="38"/>
        <v>0</v>
      </c>
      <c r="F147" s="5"/>
      <c r="G147" s="5"/>
      <c r="H147" s="5"/>
      <c r="I147" s="5"/>
      <c r="J147" s="5"/>
      <c r="K147" s="5"/>
      <c r="L147" s="5"/>
      <c r="M147" s="6"/>
      <c r="N147" s="6"/>
      <c r="O147" s="6"/>
      <c r="P147" s="6"/>
      <c r="Q147" s="6"/>
      <c r="R147" s="6"/>
      <c r="S147" s="6"/>
    </row>
    <row r="148" spans="1:19" ht="47.25" x14ac:dyDescent="0.25">
      <c r="A148" s="31"/>
      <c r="B148" s="30"/>
      <c r="C148" s="23" t="s">
        <v>14</v>
      </c>
      <c r="D148" s="25"/>
      <c r="E148" s="5">
        <f t="shared" si="38"/>
        <v>0</v>
      </c>
      <c r="F148" s="5"/>
      <c r="G148" s="5"/>
      <c r="H148" s="5"/>
      <c r="I148" s="5"/>
      <c r="J148" s="5"/>
      <c r="K148" s="5"/>
      <c r="L148" s="5"/>
      <c r="M148" s="6"/>
      <c r="N148" s="6"/>
      <c r="O148" s="6"/>
      <c r="P148" s="6"/>
      <c r="Q148" s="6"/>
      <c r="R148" s="6"/>
      <c r="S148" s="6"/>
    </row>
    <row r="149" spans="1:19" ht="63" x14ac:dyDescent="0.25">
      <c r="A149" s="31"/>
      <c r="B149" s="30"/>
      <c r="C149" s="23" t="s">
        <v>15</v>
      </c>
      <c r="D149" s="25"/>
      <c r="E149" s="5">
        <f t="shared" si="38"/>
        <v>0</v>
      </c>
      <c r="F149" s="5">
        <f>F173</f>
        <v>0</v>
      </c>
      <c r="G149" s="5">
        <f t="shared" ref="G149:M149" si="43">G173</f>
        <v>0</v>
      </c>
      <c r="H149" s="5">
        <f t="shared" si="43"/>
        <v>0</v>
      </c>
      <c r="I149" s="5">
        <f t="shared" si="43"/>
        <v>0</v>
      </c>
      <c r="J149" s="5">
        <f t="shared" si="43"/>
        <v>0</v>
      </c>
      <c r="K149" s="5">
        <f t="shared" si="43"/>
        <v>0</v>
      </c>
      <c r="L149" s="5">
        <f t="shared" si="43"/>
        <v>0</v>
      </c>
      <c r="M149" s="5">
        <f t="shared" si="43"/>
        <v>0</v>
      </c>
      <c r="N149" s="5">
        <v>0</v>
      </c>
      <c r="O149" s="5">
        <f t="shared" ref="O149:P149" si="44">O173</f>
        <v>0</v>
      </c>
      <c r="P149" s="5">
        <f t="shared" si="44"/>
        <v>0</v>
      </c>
      <c r="Q149" s="5">
        <f>Q173</f>
        <v>0</v>
      </c>
      <c r="R149" s="5">
        <f>R173</f>
        <v>0</v>
      </c>
      <c r="S149" s="5">
        <f>S173</f>
        <v>0</v>
      </c>
    </row>
    <row r="150" spans="1:19" ht="94.5" x14ac:dyDescent="0.25">
      <c r="A150" s="31"/>
      <c r="B150" s="30"/>
      <c r="C150" s="23" t="s">
        <v>18</v>
      </c>
      <c r="D150" s="25"/>
      <c r="E150" s="5">
        <f t="shared" si="38"/>
        <v>0</v>
      </c>
      <c r="F150" s="5"/>
      <c r="G150" s="5"/>
      <c r="H150" s="5"/>
      <c r="I150" s="5"/>
      <c r="J150" s="5"/>
      <c r="K150" s="7"/>
      <c r="L150" s="7"/>
      <c r="M150" s="6"/>
      <c r="N150" s="6"/>
      <c r="O150" s="6"/>
      <c r="P150" s="6"/>
      <c r="Q150" s="6"/>
      <c r="R150" s="6"/>
      <c r="S150" s="6"/>
    </row>
    <row r="151" spans="1:19" ht="31.5" customHeight="1" x14ac:dyDescent="0.25">
      <c r="A151" s="32">
        <v>14</v>
      </c>
      <c r="B151" s="30" t="s">
        <v>36</v>
      </c>
      <c r="C151" s="23" t="s">
        <v>9</v>
      </c>
      <c r="D151" s="26"/>
      <c r="E151" s="5">
        <f t="shared" si="20"/>
        <v>451123.20963000006</v>
      </c>
      <c r="F151" s="5">
        <f t="shared" ref="F151:S151" si="45">SUM(F152:F158)</f>
        <v>25464.032999999999</v>
      </c>
      <c r="G151" s="5">
        <f t="shared" si="45"/>
        <v>26217.1</v>
      </c>
      <c r="H151" s="5">
        <f t="shared" si="45"/>
        <v>24488.799999999999</v>
      </c>
      <c r="I151" s="5">
        <f t="shared" si="45"/>
        <v>23503.886860000002</v>
      </c>
      <c r="J151" s="5">
        <f t="shared" si="45"/>
        <v>27493.280999999999</v>
      </c>
      <c r="K151" s="5">
        <f t="shared" si="45"/>
        <v>31439.766</v>
      </c>
      <c r="L151" s="5">
        <f t="shared" si="45"/>
        <v>33680.27708</v>
      </c>
      <c r="M151" s="5">
        <f t="shared" si="45"/>
        <v>31787.143499999998</v>
      </c>
      <c r="N151" s="5">
        <f t="shared" si="45"/>
        <v>27702.922190000001</v>
      </c>
      <c r="O151" s="5">
        <f t="shared" si="45"/>
        <v>39869.199999999997</v>
      </c>
      <c r="P151" s="5">
        <f t="shared" si="45"/>
        <v>39869.199999999997</v>
      </c>
      <c r="Q151" s="5">
        <f t="shared" si="45"/>
        <v>39869.199999999997</v>
      </c>
      <c r="R151" s="5">
        <f t="shared" si="45"/>
        <v>39869.199999999997</v>
      </c>
      <c r="S151" s="5">
        <f t="shared" si="45"/>
        <v>39869.199999999997</v>
      </c>
    </row>
    <row r="152" spans="1:19" ht="47.25" x14ac:dyDescent="0.25">
      <c r="A152" s="32"/>
      <c r="B152" s="30"/>
      <c r="C152" s="23" t="s">
        <v>10</v>
      </c>
      <c r="D152" s="26"/>
      <c r="E152" s="5">
        <f t="shared" si="20"/>
        <v>0</v>
      </c>
      <c r="F152" s="5"/>
      <c r="G152" s="5"/>
      <c r="H152" s="5"/>
      <c r="I152" s="5"/>
      <c r="J152" s="5"/>
      <c r="K152" s="7"/>
      <c r="L152" s="7"/>
      <c r="M152" s="6"/>
      <c r="N152" s="6"/>
      <c r="O152" s="6"/>
      <c r="P152" s="6"/>
      <c r="Q152" s="6"/>
      <c r="R152" s="6"/>
      <c r="S152" s="6"/>
    </row>
    <row r="153" spans="1:19" ht="31.5" x14ac:dyDescent="0.25">
      <c r="A153" s="32"/>
      <c r="B153" s="30"/>
      <c r="C153" s="23" t="s">
        <v>11</v>
      </c>
      <c r="D153" s="25"/>
      <c r="E153" s="5">
        <f t="shared" si="20"/>
        <v>451123.20963000006</v>
      </c>
      <c r="F153" s="5">
        <f>F161+F177+F193</f>
        <v>25464.032999999999</v>
      </c>
      <c r="G153" s="5">
        <f t="shared" ref="G153:S153" si="46">G161+G177+G193</f>
        <v>26217.1</v>
      </c>
      <c r="H153" s="5">
        <f t="shared" si="46"/>
        <v>24488.799999999999</v>
      </c>
      <c r="I153" s="5">
        <f t="shared" si="46"/>
        <v>23503.886860000002</v>
      </c>
      <c r="J153" s="5">
        <f t="shared" si="46"/>
        <v>27493.280999999999</v>
      </c>
      <c r="K153" s="5">
        <f t="shared" si="46"/>
        <v>31439.766</v>
      </c>
      <c r="L153" s="5">
        <f t="shared" si="46"/>
        <v>33680.27708</v>
      </c>
      <c r="M153" s="5">
        <f t="shared" si="46"/>
        <v>31787.143499999998</v>
      </c>
      <c r="N153" s="5">
        <f t="shared" si="46"/>
        <v>27702.922190000001</v>
      </c>
      <c r="O153" s="5">
        <f t="shared" si="46"/>
        <v>39869.199999999997</v>
      </c>
      <c r="P153" s="5">
        <f t="shared" si="46"/>
        <v>39869.199999999997</v>
      </c>
      <c r="Q153" s="5">
        <f t="shared" si="46"/>
        <v>39869.199999999997</v>
      </c>
      <c r="R153" s="5">
        <f t="shared" si="46"/>
        <v>39869.199999999997</v>
      </c>
      <c r="S153" s="5">
        <f t="shared" si="46"/>
        <v>39869.199999999997</v>
      </c>
    </row>
    <row r="154" spans="1:19" ht="47.25" x14ac:dyDescent="0.25">
      <c r="A154" s="32"/>
      <c r="B154" s="30"/>
      <c r="C154" s="23" t="s">
        <v>12</v>
      </c>
      <c r="D154" s="25"/>
      <c r="E154" s="5">
        <f t="shared" si="20"/>
        <v>0</v>
      </c>
      <c r="F154" s="5"/>
      <c r="G154" s="5"/>
      <c r="H154" s="5"/>
      <c r="I154" s="5"/>
      <c r="J154" s="5"/>
      <c r="K154" s="7"/>
      <c r="L154" s="7"/>
      <c r="M154" s="6"/>
      <c r="N154" s="6"/>
      <c r="O154" s="6"/>
      <c r="P154" s="6"/>
      <c r="Q154" s="6"/>
      <c r="R154" s="6"/>
      <c r="S154" s="6"/>
    </row>
    <row r="155" spans="1:19" ht="63" x14ac:dyDescent="0.25">
      <c r="A155" s="32"/>
      <c r="B155" s="30"/>
      <c r="C155" s="23" t="s">
        <v>13</v>
      </c>
      <c r="D155" s="25"/>
      <c r="E155" s="5">
        <f t="shared" si="20"/>
        <v>0</v>
      </c>
      <c r="F155" s="5"/>
      <c r="G155" s="5"/>
      <c r="H155" s="5"/>
      <c r="I155" s="5"/>
      <c r="J155" s="5"/>
      <c r="K155" s="7"/>
      <c r="L155" s="7"/>
      <c r="M155" s="6"/>
      <c r="N155" s="6"/>
      <c r="O155" s="6"/>
      <c r="P155" s="6"/>
      <c r="Q155" s="6"/>
      <c r="R155" s="6"/>
      <c r="S155" s="6"/>
    </row>
    <row r="156" spans="1:19" ht="47.25" x14ac:dyDescent="0.25">
      <c r="A156" s="32"/>
      <c r="B156" s="30"/>
      <c r="C156" s="23" t="s">
        <v>14</v>
      </c>
      <c r="D156" s="25"/>
      <c r="E156" s="5">
        <f t="shared" si="20"/>
        <v>0</v>
      </c>
      <c r="F156" s="5"/>
      <c r="G156" s="5"/>
      <c r="H156" s="5"/>
      <c r="I156" s="5"/>
      <c r="J156" s="5"/>
      <c r="K156" s="7"/>
      <c r="L156" s="7"/>
      <c r="M156" s="6"/>
      <c r="N156" s="6"/>
      <c r="O156" s="6"/>
      <c r="P156" s="6"/>
      <c r="Q156" s="6"/>
      <c r="R156" s="6"/>
      <c r="S156" s="6"/>
    </row>
    <row r="157" spans="1:19" ht="63" x14ac:dyDescent="0.25">
      <c r="A157" s="32"/>
      <c r="B157" s="30"/>
      <c r="C157" s="23" t="s">
        <v>15</v>
      </c>
      <c r="D157" s="25"/>
      <c r="E157" s="5">
        <f t="shared" si="20"/>
        <v>0</v>
      </c>
      <c r="F157" s="5">
        <f t="shared" ref="F157:P157" si="47">SUM(F173,F189)</f>
        <v>0</v>
      </c>
      <c r="G157" s="5">
        <f t="shared" si="47"/>
        <v>0</v>
      </c>
      <c r="H157" s="5">
        <f t="shared" si="47"/>
        <v>0</v>
      </c>
      <c r="I157" s="5">
        <f t="shared" si="47"/>
        <v>0</v>
      </c>
      <c r="J157" s="5">
        <f t="shared" si="47"/>
        <v>0</v>
      </c>
      <c r="K157" s="5">
        <f t="shared" si="47"/>
        <v>0</v>
      </c>
      <c r="L157" s="5">
        <f t="shared" si="47"/>
        <v>0</v>
      </c>
      <c r="M157" s="5">
        <f t="shared" si="47"/>
        <v>0</v>
      </c>
      <c r="N157" s="5">
        <v>0</v>
      </c>
      <c r="O157" s="5">
        <f t="shared" si="47"/>
        <v>0</v>
      </c>
      <c r="P157" s="5">
        <f t="shared" si="47"/>
        <v>0</v>
      </c>
      <c r="Q157" s="5">
        <f>SUM(Q173,Q189)</f>
        <v>0</v>
      </c>
      <c r="R157" s="5">
        <f>SUM(R173,R189)</f>
        <v>0</v>
      </c>
      <c r="S157" s="5">
        <f>SUM(S173,S189)</f>
        <v>0</v>
      </c>
    </row>
    <row r="158" spans="1:19" ht="94.5" x14ac:dyDescent="0.25">
      <c r="A158" s="32"/>
      <c r="B158" s="30"/>
      <c r="C158" s="23" t="s">
        <v>18</v>
      </c>
      <c r="D158" s="25"/>
      <c r="E158" s="5">
        <f t="shared" si="20"/>
        <v>0</v>
      </c>
      <c r="F158" s="5"/>
      <c r="G158" s="5"/>
      <c r="H158" s="5"/>
      <c r="I158" s="5"/>
      <c r="J158" s="5"/>
      <c r="K158" s="7"/>
      <c r="L158" s="7"/>
      <c r="M158" s="6"/>
      <c r="N158" s="6"/>
      <c r="O158" s="6"/>
      <c r="P158" s="6"/>
      <c r="Q158" s="6"/>
      <c r="R158" s="6"/>
      <c r="S158" s="6"/>
    </row>
    <row r="159" spans="1:19" ht="31.5" x14ac:dyDescent="0.25">
      <c r="A159" s="32">
        <v>15</v>
      </c>
      <c r="B159" s="30" t="s">
        <v>37</v>
      </c>
      <c r="C159" s="23" t="s">
        <v>9</v>
      </c>
      <c r="D159" s="26"/>
      <c r="E159" s="5">
        <f t="shared" si="20"/>
        <v>446761.90963000007</v>
      </c>
      <c r="F159" s="5">
        <f t="shared" ref="F159:S159" si="48">F161+F165</f>
        <v>25464.032999999999</v>
      </c>
      <c r="G159" s="5">
        <f t="shared" si="48"/>
        <v>22555.1</v>
      </c>
      <c r="H159" s="5">
        <f t="shared" si="48"/>
        <v>24488.799999999999</v>
      </c>
      <c r="I159" s="5">
        <f t="shared" si="48"/>
        <v>23204.186860000002</v>
      </c>
      <c r="J159" s="5">
        <f t="shared" si="48"/>
        <v>27093.681</v>
      </c>
      <c r="K159" s="5">
        <f t="shared" si="48"/>
        <v>31439.766</v>
      </c>
      <c r="L159" s="5">
        <f t="shared" si="48"/>
        <v>33680.27708</v>
      </c>
      <c r="M159" s="5">
        <f t="shared" si="48"/>
        <v>31787.143499999998</v>
      </c>
      <c r="N159" s="5">
        <f t="shared" si="48"/>
        <v>27702.922190000001</v>
      </c>
      <c r="O159" s="5">
        <f t="shared" si="48"/>
        <v>39869.199999999997</v>
      </c>
      <c r="P159" s="5">
        <f t="shared" si="48"/>
        <v>39869.199999999997</v>
      </c>
      <c r="Q159" s="5">
        <f t="shared" si="48"/>
        <v>39869.199999999997</v>
      </c>
      <c r="R159" s="5">
        <f t="shared" si="48"/>
        <v>39869.199999999997</v>
      </c>
      <c r="S159" s="5">
        <f t="shared" si="48"/>
        <v>39869.199999999997</v>
      </c>
    </row>
    <row r="160" spans="1:19" ht="47.25" x14ac:dyDescent="0.25">
      <c r="A160" s="32"/>
      <c r="B160" s="30"/>
      <c r="C160" s="23" t="s">
        <v>10</v>
      </c>
      <c r="D160" s="26"/>
      <c r="E160" s="5">
        <f t="shared" si="20"/>
        <v>0</v>
      </c>
      <c r="F160" s="5"/>
      <c r="G160" s="5"/>
      <c r="H160" s="5"/>
      <c r="I160" s="5"/>
      <c r="J160" s="5"/>
      <c r="K160" s="7"/>
      <c r="L160" s="7"/>
      <c r="M160" s="6"/>
      <c r="N160" s="6"/>
      <c r="O160" s="6"/>
      <c r="P160" s="6"/>
      <c r="Q160" s="6"/>
      <c r="R160" s="6"/>
      <c r="S160" s="6"/>
    </row>
    <row r="161" spans="1:19" ht="31.5" x14ac:dyDescent="0.25">
      <c r="A161" s="32"/>
      <c r="B161" s="30"/>
      <c r="C161" s="23" t="s">
        <v>11</v>
      </c>
      <c r="D161" s="25"/>
      <c r="E161" s="5">
        <f t="shared" si="20"/>
        <v>446761.90963000007</v>
      </c>
      <c r="F161" s="5">
        <f t="shared" ref="F161:S165" si="49">F169</f>
        <v>25464.032999999999</v>
      </c>
      <c r="G161" s="5">
        <f t="shared" si="49"/>
        <v>22555.1</v>
      </c>
      <c r="H161" s="5">
        <f t="shared" si="49"/>
        <v>24488.799999999999</v>
      </c>
      <c r="I161" s="5">
        <f t="shared" si="49"/>
        <v>23204.186860000002</v>
      </c>
      <c r="J161" s="5">
        <f t="shared" si="49"/>
        <v>27093.681</v>
      </c>
      <c r="K161" s="5">
        <f t="shared" si="49"/>
        <v>31439.766</v>
      </c>
      <c r="L161" s="5">
        <f t="shared" si="49"/>
        <v>33680.27708</v>
      </c>
      <c r="M161" s="5">
        <f t="shared" si="49"/>
        <v>31787.143499999998</v>
      </c>
      <c r="N161" s="5">
        <f t="shared" si="49"/>
        <v>27702.922190000001</v>
      </c>
      <c r="O161" s="5">
        <f t="shared" si="49"/>
        <v>39869.199999999997</v>
      </c>
      <c r="P161" s="5">
        <f t="shared" si="49"/>
        <v>39869.199999999997</v>
      </c>
      <c r="Q161" s="5">
        <f t="shared" si="49"/>
        <v>39869.199999999997</v>
      </c>
      <c r="R161" s="5">
        <f t="shared" si="49"/>
        <v>39869.199999999997</v>
      </c>
      <c r="S161" s="5">
        <f t="shared" si="49"/>
        <v>39869.199999999997</v>
      </c>
    </row>
    <row r="162" spans="1:19" ht="47.25" x14ac:dyDescent="0.25">
      <c r="A162" s="32"/>
      <c r="B162" s="30"/>
      <c r="C162" s="23" t="s">
        <v>12</v>
      </c>
      <c r="D162" s="25"/>
      <c r="E162" s="5">
        <f t="shared" si="20"/>
        <v>0</v>
      </c>
      <c r="F162" s="5"/>
      <c r="G162" s="5"/>
      <c r="H162" s="5"/>
      <c r="I162" s="5"/>
      <c r="J162" s="5"/>
      <c r="K162" s="5"/>
      <c r="L162" s="5"/>
      <c r="M162" s="6"/>
      <c r="N162" s="6"/>
      <c r="O162" s="6"/>
      <c r="P162" s="6"/>
      <c r="Q162" s="6"/>
      <c r="R162" s="6"/>
      <c r="S162" s="6"/>
    </row>
    <row r="163" spans="1:19" ht="63" x14ac:dyDescent="0.25">
      <c r="A163" s="32"/>
      <c r="B163" s="30"/>
      <c r="C163" s="23" t="s">
        <v>13</v>
      </c>
      <c r="D163" s="25"/>
      <c r="E163" s="5">
        <f t="shared" si="20"/>
        <v>0</v>
      </c>
      <c r="F163" s="5"/>
      <c r="G163" s="5"/>
      <c r="H163" s="5"/>
      <c r="I163" s="5"/>
      <c r="J163" s="5"/>
      <c r="K163" s="5"/>
      <c r="L163" s="5"/>
      <c r="M163" s="6"/>
      <c r="N163" s="6"/>
      <c r="O163" s="6"/>
      <c r="P163" s="6"/>
      <c r="Q163" s="6"/>
      <c r="R163" s="6"/>
      <c r="S163" s="6"/>
    </row>
    <row r="164" spans="1:19" ht="47.25" x14ac:dyDescent="0.25">
      <c r="A164" s="32"/>
      <c r="B164" s="30"/>
      <c r="C164" s="23" t="s">
        <v>14</v>
      </c>
      <c r="D164" s="25"/>
      <c r="E164" s="5">
        <f t="shared" si="20"/>
        <v>0</v>
      </c>
      <c r="F164" s="5"/>
      <c r="G164" s="5"/>
      <c r="H164" s="5"/>
      <c r="I164" s="5"/>
      <c r="J164" s="5"/>
      <c r="K164" s="5"/>
      <c r="L164" s="5"/>
      <c r="M164" s="6"/>
      <c r="N164" s="6"/>
      <c r="O164" s="6"/>
      <c r="P164" s="6"/>
      <c r="Q164" s="6"/>
      <c r="R164" s="6"/>
      <c r="S164" s="6"/>
    </row>
    <row r="165" spans="1:19" ht="63" x14ac:dyDescent="0.25">
      <c r="A165" s="32"/>
      <c r="B165" s="30"/>
      <c r="C165" s="23" t="s">
        <v>15</v>
      </c>
      <c r="D165" s="25"/>
      <c r="E165" s="5">
        <f t="shared" si="20"/>
        <v>0</v>
      </c>
      <c r="F165" s="5">
        <f t="shared" si="49"/>
        <v>0</v>
      </c>
      <c r="G165" s="5">
        <f t="shared" si="49"/>
        <v>0</v>
      </c>
      <c r="H165" s="5">
        <f t="shared" si="49"/>
        <v>0</v>
      </c>
      <c r="I165" s="5">
        <f t="shared" si="49"/>
        <v>0</v>
      </c>
      <c r="J165" s="5">
        <f t="shared" si="49"/>
        <v>0</v>
      </c>
      <c r="K165" s="5">
        <f t="shared" si="49"/>
        <v>0</v>
      </c>
      <c r="L165" s="5">
        <f t="shared" si="49"/>
        <v>0</v>
      </c>
      <c r="M165" s="5">
        <f t="shared" si="49"/>
        <v>0</v>
      </c>
      <c r="N165" s="5">
        <v>0</v>
      </c>
      <c r="O165" s="5">
        <f t="shared" si="49"/>
        <v>0</v>
      </c>
      <c r="P165" s="5">
        <f t="shared" si="49"/>
        <v>0</v>
      </c>
      <c r="Q165" s="5">
        <f>Q173</f>
        <v>0</v>
      </c>
      <c r="R165" s="5">
        <f>R173</f>
        <v>0</v>
      </c>
      <c r="S165" s="5">
        <f>S173</f>
        <v>0</v>
      </c>
    </row>
    <row r="166" spans="1:19" ht="94.5" x14ac:dyDescent="0.25">
      <c r="A166" s="32"/>
      <c r="B166" s="30"/>
      <c r="C166" s="23" t="s">
        <v>18</v>
      </c>
      <c r="D166" s="25"/>
      <c r="E166" s="5">
        <f t="shared" si="20"/>
        <v>0</v>
      </c>
      <c r="F166" s="5"/>
      <c r="G166" s="5"/>
      <c r="H166" s="5"/>
      <c r="I166" s="5"/>
      <c r="J166" s="5"/>
      <c r="K166" s="7"/>
      <c r="L166" s="7"/>
      <c r="M166" s="6"/>
      <c r="N166" s="6"/>
      <c r="O166" s="6"/>
      <c r="P166" s="6"/>
      <c r="Q166" s="6"/>
      <c r="R166" s="6"/>
      <c r="S166" s="6"/>
    </row>
    <row r="167" spans="1:19" ht="31.5" hidden="1" x14ac:dyDescent="0.25">
      <c r="A167" s="32"/>
      <c r="B167" s="30" t="s">
        <v>30</v>
      </c>
      <c r="C167" s="23" t="s">
        <v>9</v>
      </c>
      <c r="D167" s="26"/>
      <c r="E167" s="5">
        <f t="shared" ref="E167:E198" si="50">SUM(F167:S167)</f>
        <v>446761.90963000007</v>
      </c>
      <c r="F167" s="5">
        <f t="shared" ref="F167:S167" si="51">SUM(F168:F174)</f>
        <v>25464.032999999999</v>
      </c>
      <c r="G167" s="5">
        <f t="shared" si="51"/>
        <v>22555.1</v>
      </c>
      <c r="H167" s="5">
        <f t="shared" si="51"/>
        <v>24488.799999999999</v>
      </c>
      <c r="I167" s="5">
        <f t="shared" si="51"/>
        <v>23204.186860000002</v>
      </c>
      <c r="J167" s="5">
        <f t="shared" si="51"/>
        <v>27093.681</v>
      </c>
      <c r="K167" s="5">
        <f t="shared" si="51"/>
        <v>31439.766</v>
      </c>
      <c r="L167" s="5">
        <f t="shared" si="51"/>
        <v>33680.27708</v>
      </c>
      <c r="M167" s="5">
        <f t="shared" si="51"/>
        <v>31787.143499999998</v>
      </c>
      <c r="N167" s="5">
        <f t="shared" si="51"/>
        <v>27702.922190000001</v>
      </c>
      <c r="O167" s="5">
        <f t="shared" si="51"/>
        <v>39869.199999999997</v>
      </c>
      <c r="P167" s="5">
        <f t="shared" si="51"/>
        <v>39869.199999999997</v>
      </c>
      <c r="Q167" s="5">
        <f t="shared" si="51"/>
        <v>39869.199999999997</v>
      </c>
      <c r="R167" s="5">
        <f t="shared" si="51"/>
        <v>39869.199999999997</v>
      </c>
      <c r="S167" s="5">
        <f t="shared" si="51"/>
        <v>39869.199999999997</v>
      </c>
    </row>
    <row r="168" spans="1:19" ht="47.25" hidden="1" x14ac:dyDescent="0.25">
      <c r="A168" s="32"/>
      <c r="B168" s="30"/>
      <c r="C168" s="23" t="s">
        <v>10</v>
      </c>
      <c r="D168" s="26"/>
      <c r="E168" s="5">
        <f t="shared" si="50"/>
        <v>0</v>
      </c>
      <c r="F168" s="5"/>
      <c r="G168" s="5"/>
      <c r="H168" s="5"/>
      <c r="I168" s="5"/>
      <c r="J168" s="5"/>
      <c r="K168" s="7"/>
      <c r="L168" s="7"/>
      <c r="M168" s="6"/>
      <c r="N168" s="6"/>
      <c r="O168" s="6"/>
      <c r="P168" s="6"/>
      <c r="Q168" s="6"/>
      <c r="R168" s="6"/>
      <c r="S168" s="6"/>
    </row>
    <row r="169" spans="1:19" ht="31.5" hidden="1" x14ac:dyDescent="0.25">
      <c r="A169" s="32"/>
      <c r="B169" s="30"/>
      <c r="C169" s="27" t="s">
        <v>11</v>
      </c>
      <c r="D169" s="28"/>
      <c r="E169" s="5">
        <f t="shared" si="50"/>
        <v>446761.90963000007</v>
      </c>
      <c r="F169" s="5">
        <v>25464.032999999999</v>
      </c>
      <c r="G169" s="5">
        <v>22555.1</v>
      </c>
      <c r="H169" s="5">
        <v>24488.799999999999</v>
      </c>
      <c r="I169" s="5">
        <v>23204.186860000002</v>
      </c>
      <c r="J169" s="5">
        <v>27093.681</v>
      </c>
      <c r="K169" s="5">
        <v>31439.766</v>
      </c>
      <c r="L169" s="5">
        <v>33680.27708</v>
      </c>
      <c r="M169" s="5">
        <v>31787.143499999998</v>
      </c>
      <c r="N169" s="5">
        <v>27702.922190000001</v>
      </c>
      <c r="O169" s="5">
        <v>39869.199999999997</v>
      </c>
      <c r="P169" s="5">
        <v>39869.199999999997</v>
      </c>
      <c r="Q169" s="5">
        <v>39869.199999999997</v>
      </c>
      <c r="R169" s="5">
        <v>39869.199999999997</v>
      </c>
      <c r="S169" s="5">
        <v>39869.199999999997</v>
      </c>
    </row>
    <row r="170" spans="1:19" ht="47.25" hidden="1" x14ac:dyDescent="0.25">
      <c r="A170" s="32"/>
      <c r="B170" s="30"/>
      <c r="C170" s="23" t="s">
        <v>12</v>
      </c>
      <c r="D170" s="25"/>
      <c r="E170" s="5">
        <f t="shared" si="50"/>
        <v>0</v>
      </c>
      <c r="F170" s="5"/>
      <c r="G170" s="5"/>
      <c r="H170" s="5"/>
      <c r="I170" s="5"/>
      <c r="J170" s="5"/>
      <c r="K170" s="7"/>
      <c r="L170" s="7"/>
      <c r="M170" s="6"/>
      <c r="N170" s="6"/>
      <c r="O170" s="6"/>
      <c r="P170" s="6"/>
      <c r="Q170" s="6"/>
      <c r="R170" s="6"/>
      <c r="S170" s="6"/>
    </row>
    <row r="171" spans="1:19" ht="63" hidden="1" x14ac:dyDescent="0.25">
      <c r="A171" s="32"/>
      <c r="B171" s="30"/>
      <c r="C171" s="23" t="s">
        <v>13</v>
      </c>
      <c r="D171" s="25"/>
      <c r="E171" s="5">
        <f t="shared" si="50"/>
        <v>0</v>
      </c>
      <c r="F171" s="5"/>
      <c r="G171" s="5"/>
      <c r="H171" s="5"/>
      <c r="I171" s="5"/>
      <c r="J171" s="5"/>
      <c r="K171" s="7"/>
      <c r="L171" s="7"/>
      <c r="M171" s="6"/>
      <c r="N171" s="6"/>
      <c r="O171" s="6"/>
      <c r="P171" s="6"/>
      <c r="Q171" s="6"/>
      <c r="R171" s="6"/>
      <c r="S171" s="6"/>
    </row>
    <row r="172" spans="1:19" ht="47.25" hidden="1" x14ac:dyDescent="0.25">
      <c r="A172" s="32"/>
      <c r="B172" s="30"/>
      <c r="C172" s="23" t="s">
        <v>14</v>
      </c>
      <c r="D172" s="25"/>
      <c r="E172" s="5">
        <f t="shared" si="50"/>
        <v>0</v>
      </c>
      <c r="F172" s="5"/>
      <c r="G172" s="5"/>
      <c r="H172" s="5"/>
      <c r="I172" s="5"/>
      <c r="J172" s="5"/>
      <c r="K172" s="7"/>
      <c r="L172" s="7"/>
      <c r="M172" s="6"/>
      <c r="N172" s="6"/>
      <c r="O172" s="6"/>
      <c r="P172" s="6"/>
      <c r="Q172" s="6"/>
      <c r="R172" s="6"/>
      <c r="S172" s="6"/>
    </row>
    <row r="173" spans="1:19" ht="63" hidden="1" x14ac:dyDescent="0.25">
      <c r="A173" s="32"/>
      <c r="B173" s="30"/>
      <c r="C173" s="23" t="s">
        <v>15</v>
      </c>
      <c r="D173" s="25"/>
      <c r="E173" s="5">
        <f t="shared" si="50"/>
        <v>0</v>
      </c>
      <c r="F173" s="5">
        <f>SUM(G173:M173)</f>
        <v>0</v>
      </c>
      <c r="G173" s="5">
        <f>SUM(H173:N173)</f>
        <v>0</v>
      </c>
      <c r="H173" s="5">
        <f>SUM(I173:O173)</f>
        <v>0</v>
      </c>
      <c r="I173" s="5">
        <f>SUM(J173:P173)</f>
        <v>0</v>
      </c>
      <c r="J173" s="5">
        <f>SUM(K173:Q173)</f>
        <v>0</v>
      </c>
      <c r="K173" s="5">
        <f>SUM(L173:T173)</f>
        <v>0</v>
      </c>
      <c r="L173" s="5">
        <f>SUM(M173:U173)</f>
        <v>0</v>
      </c>
      <c r="M173" s="5">
        <f>SUM(N173:V173)</f>
        <v>0</v>
      </c>
      <c r="N173" s="5">
        <v>0</v>
      </c>
      <c r="O173" s="5">
        <f>SUM(P173:X173)</f>
        <v>0</v>
      </c>
      <c r="P173" s="5">
        <f>SUM(Q173:Y173)</f>
        <v>0</v>
      </c>
      <c r="Q173" s="5">
        <f>SUM(T173:Z173)</f>
        <v>0</v>
      </c>
      <c r="R173" s="5">
        <f>SUM(U173:AA173)</f>
        <v>0</v>
      </c>
      <c r="S173" s="5">
        <f>SUM(V173:AB173)</f>
        <v>0</v>
      </c>
    </row>
    <row r="174" spans="1:19" ht="94.5" hidden="1" x14ac:dyDescent="0.25">
      <c r="A174" s="32"/>
      <c r="B174" s="30"/>
      <c r="C174" s="23" t="s">
        <v>18</v>
      </c>
      <c r="D174" s="25"/>
      <c r="E174" s="5">
        <f t="shared" si="50"/>
        <v>0</v>
      </c>
      <c r="F174" s="5"/>
      <c r="G174" s="5"/>
      <c r="H174" s="5"/>
      <c r="I174" s="5"/>
      <c r="J174" s="5"/>
      <c r="K174" s="7"/>
      <c r="L174" s="7"/>
      <c r="M174" s="6"/>
      <c r="N174" s="6"/>
      <c r="O174" s="6"/>
      <c r="P174" s="6"/>
      <c r="Q174" s="6"/>
      <c r="R174" s="6"/>
      <c r="S174" s="6"/>
    </row>
    <row r="175" spans="1:19" ht="31.5" customHeight="1" x14ac:dyDescent="0.25">
      <c r="A175" s="31">
        <v>16</v>
      </c>
      <c r="B175" s="34" t="s">
        <v>38</v>
      </c>
      <c r="C175" s="23" t="s">
        <v>9</v>
      </c>
      <c r="D175" s="26"/>
      <c r="E175" s="5">
        <f t="shared" si="50"/>
        <v>4361.3</v>
      </c>
      <c r="F175" s="5">
        <f>F177+F181</f>
        <v>0</v>
      </c>
      <c r="G175" s="5">
        <f t="shared" ref="G175:S175" si="52">G177+G181</f>
        <v>3662</v>
      </c>
      <c r="H175" s="5">
        <f t="shared" si="52"/>
        <v>0</v>
      </c>
      <c r="I175" s="5">
        <f t="shared" si="52"/>
        <v>299.7</v>
      </c>
      <c r="J175" s="5">
        <f t="shared" si="52"/>
        <v>399.6</v>
      </c>
      <c r="K175" s="5">
        <f t="shared" si="52"/>
        <v>0</v>
      </c>
      <c r="L175" s="5">
        <f t="shared" si="52"/>
        <v>0</v>
      </c>
      <c r="M175" s="5">
        <f t="shared" si="52"/>
        <v>0</v>
      </c>
      <c r="N175" s="5">
        <f t="shared" si="52"/>
        <v>0</v>
      </c>
      <c r="O175" s="5">
        <f t="shared" si="52"/>
        <v>0</v>
      </c>
      <c r="P175" s="5">
        <f t="shared" si="52"/>
        <v>0</v>
      </c>
      <c r="Q175" s="5">
        <f t="shared" si="52"/>
        <v>0</v>
      </c>
      <c r="R175" s="5">
        <f t="shared" si="52"/>
        <v>0</v>
      </c>
      <c r="S175" s="5">
        <f t="shared" si="52"/>
        <v>0</v>
      </c>
    </row>
    <row r="176" spans="1:19" ht="47.25" x14ac:dyDescent="0.25">
      <c r="A176" s="31"/>
      <c r="B176" s="35"/>
      <c r="C176" s="23" t="s">
        <v>10</v>
      </c>
      <c r="D176" s="26"/>
      <c r="E176" s="5">
        <f t="shared" si="50"/>
        <v>0</v>
      </c>
      <c r="F176" s="5"/>
      <c r="G176" s="5"/>
      <c r="H176" s="5"/>
      <c r="I176" s="5"/>
      <c r="J176" s="5"/>
      <c r="K176" s="7"/>
      <c r="L176" s="7"/>
      <c r="M176" s="6"/>
      <c r="N176" s="6"/>
      <c r="O176" s="6"/>
      <c r="P176" s="6"/>
      <c r="Q176" s="6"/>
      <c r="R176" s="6"/>
      <c r="S176" s="6"/>
    </row>
    <row r="177" spans="1:19" ht="31.5" x14ac:dyDescent="0.25">
      <c r="A177" s="31"/>
      <c r="B177" s="35"/>
      <c r="C177" s="23" t="s">
        <v>11</v>
      </c>
      <c r="D177" s="25"/>
      <c r="E177" s="5">
        <f t="shared" si="50"/>
        <v>4361.3</v>
      </c>
      <c r="F177" s="5">
        <f>F185</f>
        <v>0</v>
      </c>
      <c r="G177" s="5">
        <f t="shared" ref="G177:S177" si="53">G185</f>
        <v>3662</v>
      </c>
      <c r="H177" s="5">
        <f t="shared" si="53"/>
        <v>0</v>
      </c>
      <c r="I177" s="5">
        <f t="shared" si="53"/>
        <v>299.7</v>
      </c>
      <c r="J177" s="5">
        <f t="shared" si="53"/>
        <v>399.6</v>
      </c>
      <c r="K177" s="5">
        <f t="shared" si="53"/>
        <v>0</v>
      </c>
      <c r="L177" s="5">
        <f t="shared" si="53"/>
        <v>0</v>
      </c>
      <c r="M177" s="5">
        <f t="shared" si="53"/>
        <v>0</v>
      </c>
      <c r="N177" s="5">
        <f t="shared" si="53"/>
        <v>0</v>
      </c>
      <c r="O177" s="5">
        <f t="shared" si="53"/>
        <v>0</v>
      </c>
      <c r="P177" s="5">
        <f t="shared" si="53"/>
        <v>0</v>
      </c>
      <c r="Q177" s="5">
        <f t="shared" si="53"/>
        <v>0</v>
      </c>
      <c r="R177" s="5">
        <f t="shared" si="53"/>
        <v>0</v>
      </c>
      <c r="S177" s="5">
        <f t="shared" si="53"/>
        <v>0</v>
      </c>
    </row>
    <row r="178" spans="1:19" ht="47.25" x14ac:dyDescent="0.25">
      <c r="A178" s="31"/>
      <c r="B178" s="35"/>
      <c r="C178" s="23" t="s">
        <v>12</v>
      </c>
      <c r="D178" s="25"/>
      <c r="E178" s="5">
        <f t="shared" si="50"/>
        <v>0</v>
      </c>
      <c r="F178" s="5"/>
      <c r="G178" s="5"/>
      <c r="H178" s="5"/>
      <c r="I178" s="5"/>
      <c r="J178" s="5"/>
      <c r="K178" s="5"/>
      <c r="L178" s="5"/>
      <c r="M178" s="6"/>
      <c r="N178" s="6"/>
      <c r="O178" s="6"/>
      <c r="P178" s="6"/>
      <c r="Q178" s="6"/>
      <c r="R178" s="6"/>
      <c r="S178" s="6"/>
    </row>
    <row r="179" spans="1:19" ht="63" x14ac:dyDescent="0.25">
      <c r="A179" s="31"/>
      <c r="B179" s="35"/>
      <c r="C179" s="23" t="s">
        <v>13</v>
      </c>
      <c r="D179" s="25"/>
      <c r="E179" s="5">
        <f t="shared" si="50"/>
        <v>0</v>
      </c>
      <c r="F179" s="5"/>
      <c r="G179" s="5"/>
      <c r="H179" s="5"/>
      <c r="I179" s="5"/>
      <c r="J179" s="5"/>
      <c r="K179" s="5"/>
      <c r="L179" s="5"/>
      <c r="M179" s="6"/>
      <c r="N179" s="6"/>
      <c r="O179" s="6"/>
      <c r="P179" s="6"/>
      <c r="Q179" s="6"/>
      <c r="R179" s="6"/>
      <c r="S179" s="6"/>
    </row>
    <row r="180" spans="1:19" ht="47.25" x14ac:dyDescent="0.25">
      <c r="A180" s="31"/>
      <c r="B180" s="36"/>
      <c r="C180" s="23" t="s">
        <v>14</v>
      </c>
      <c r="D180" s="25"/>
      <c r="E180" s="5">
        <f t="shared" si="50"/>
        <v>0</v>
      </c>
      <c r="F180" s="5"/>
      <c r="G180" s="5"/>
      <c r="H180" s="5"/>
      <c r="I180" s="5"/>
      <c r="J180" s="5"/>
      <c r="K180" s="5"/>
      <c r="L180" s="5"/>
      <c r="M180" s="6"/>
      <c r="N180" s="6"/>
      <c r="O180" s="6"/>
      <c r="P180" s="6"/>
      <c r="Q180" s="6"/>
      <c r="R180" s="6"/>
      <c r="S180" s="6"/>
    </row>
    <row r="181" spans="1:19" ht="63" x14ac:dyDescent="0.25">
      <c r="A181" s="31"/>
      <c r="B181" s="30"/>
      <c r="C181" s="23" t="s">
        <v>15</v>
      </c>
      <c r="D181" s="25"/>
      <c r="E181" s="5">
        <f t="shared" si="50"/>
        <v>0</v>
      </c>
      <c r="F181" s="5">
        <f>F189</f>
        <v>0</v>
      </c>
      <c r="G181" s="5">
        <f t="shared" ref="G181:P181" si="54">G189</f>
        <v>0</v>
      </c>
      <c r="H181" s="5">
        <f t="shared" si="54"/>
        <v>0</v>
      </c>
      <c r="I181" s="5">
        <f t="shared" si="54"/>
        <v>0</v>
      </c>
      <c r="J181" s="5">
        <f t="shared" si="54"/>
        <v>0</v>
      </c>
      <c r="K181" s="5">
        <f t="shared" si="54"/>
        <v>0</v>
      </c>
      <c r="L181" s="5">
        <f t="shared" si="54"/>
        <v>0</v>
      </c>
      <c r="M181" s="5">
        <f t="shared" si="54"/>
        <v>0</v>
      </c>
      <c r="N181" s="5">
        <v>0</v>
      </c>
      <c r="O181" s="5">
        <f t="shared" si="54"/>
        <v>0</v>
      </c>
      <c r="P181" s="5">
        <f t="shared" si="54"/>
        <v>0</v>
      </c>
      <c r="Q181" s="5">
        <f>Q189</f>
        <v>0</v>
      </c>
      <c r="R181" s="5">
        <f>R189</f>
        <v>0</v>
      </c>
      <c r="S181" s="5">
        <f>S189</f>
        <v>0</v>
      </c>
    </row>
    <row r="182" spans="1:19" ht="94.5" x14ac:dyDescent="0.25">
      <c r="A182" s="31"/>
      <c r="B182" s="30"/>
      <c r="C182" s="23" t="s">
        <v>18</v>
      </c>
      <c r="D182" s="25"/>
      <c r="E182" s="5">
        <f t="shared" si="50"/>
        <v>0</v>
      </c>
      <c r="F182" s="5"/>
      <c r="G182" s="5"/>
      <c r="H182" s="5"/>
      <c r="I182" s="5"/>
      <c r="J182" s="5"/>
      <c r="K182" s="7"/>
      <c r="L182" s="7"/>
      <c r="M182" s="6"/>
      <c r="N182" s="6"/>
      <c r="O182" s="6"/>
      <c r="P182" s="6"/>
      <c r="Q182" s="6"/>
      <c r="R182" s="6"/>
      <c r="S182" s="6"/>
    </row>
    <row r="183" spans="1:19" ht="31.5" hidden="1" x14ac:dyDescent="0.25">
      <c r="A183" s="32"/>
      <c r="B183" s="30" t="s">
        <v>31</v>
      </c>
      <c r="C183" s="23" t="s">
        <v>9</v>
      </c>
      <c r="D183" s="26"/>
      <c r="E183" s="5">
        <f t="shared" si="50"/>
        <v>4361.3</v>
      </c>
      <c r="F183" s="5">
        <f>SUM(F184:F190)</f>
        <v>0</v>
      </c>
      <c r="G183" s="5">
        <f t="shared" ref="G183:S183" si="55">SUM(G184:G190)</f>
        <v>3662</v>
      </c>
      <c r="H183" s="5">
        <f t="shared" si="55"/>
        <v>0</v>
      </c>
      <c r="I183" s="5">
        <f t="shared" si="55"/>
        <v>299.7</v>
      </c>
      <c r="J183" s="5">
        <f t="shared" si="55"/>
        <v>399.6</v>
      </c>
      <c r="K183" s="5">
        <f t="shared" si="55"/>
        <v>0</v>
      </c>
      <c r="L183" s="5">
        <f t="shared" si="55"/>
        <v>0</v>
      </c>
      <c r="M183" s="5">
        <f t="shared" si="55"/>
        <v>0</v>
      </c>
      <c r="N183" s="5">
        <f t="shared" si="55"/>
        <v>0</v>
      </c>
      <c r="O183" s="5">
        <f t="shared" si="55"/>
        <v>0</v>
      </c>
      <c r="P183" s="5">
        <f t="shared" si="55"/>
        <v>0</v>
      </c>
      <c r="Q183" s="5">
        <f t="shared" si="55"/>
        <v>0</v>
      </c>
      <c r="R183" s="5">
        <f t="shared" si="55"/>
        <v>0</v>
      </c>
      <c r="S183" s="5">
        <f t="shared" si="55"/>
        <v>0</v>
      </c>
    </row>
    <row r="184" spans="1:19" ht="47.25" hidden="1" x14ac:dyDescent="0.25">
      <c r="A184" s="32"/>
      <c r="B184" s="30"/>
      <c r="C184" s="23" t="s">
        <v>10</v>
      </c>
      <c r="D184" s="26"/>
      <c r="E184" s="5">
        <f t="shared" si="50"/>
        <v>0</v>
      </c>
      <c r="F184" s="5"/>
      <c r="G184" s="5"/>
      <c r="H184" s="5"/>
      <c r="I184" s="5"/>
      <c r="J184" s="5"/>
      <c r="K184" s="7"/>
      <c r="L184" s="7"/>
      <c r="M184" s="6"/>
      <c r="N184" s="6"/>
      <c r="O184" s="6"/>
      <c r="P184" s="6"/>
      <c r="Q184" s="6"/>
      <c r="R184" s="6"/>
      <c r="S184" s="6"/>
    </row>
    <row r="185" spans="1:19" ht="31.5" hidden="1" x14ac:dyDescent="0.25">
      <c r="A185" s="32"/>
      <c r="B185" s="30"/>
      <c r="C185" s="23" t="s">
        <v>11</v>
      </c>
      <c r="D185" s="25"/>
      <c r="E185" s="5">
        <f t="shared" si="50"/>
        <v>4361.3</v>
      </c>
      <c r="F185" s="5">
        <v>0</v>
      </c>
      <c r="G185" s="5">
        <v>3662</v>
      </c>
      <c r="H185" s="5">
        <v>0</v>
      </c>
      <c r="I185" s="5">
        <v>299.7</v>
      </c>
      <c r="J185" s="5">
        <v>399.6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</row>
    <row r="186" spans="1:19" ht="47.25" hidden="1" x14ac:dyDescent="0.25">
      <c r="A186" s="32"/>
      <c r="B186" s="30"/>
      <c r="C186" s="23" t="s">
        <v>12</v>
      </c>
      <c r="D186" s="25"/>
      <c r="E186" s="5">
        <f t="shared" si="50"/>
        <v>0</v>
      </c>
      <c r="F186" s="5"/>
      <c r="G186" s="5"/>
      <c r="H186" s="5"/>
      <c r="I186" s="5"/>
      <c r="J186" s="5"/>
      <c r="K186" s="7"/>
      <c r="L186" s="7"/>
      <c r="M186" s="6"/>
      <c r="N186" s="6"/>
      <c r="O186" s="6"/>
      <c r="P186" s="6"/>
      <c r="Q186" s="6"/>
      <c r="R186" s="6"/>
      <c r="S186" s="6"/>
    </row>
    <row r="187" spans="1:19" ht="63" hidden="1" x14ac:dyDescent="0.25">
      <c r="A187" s="32"/>
      <c r="B187" s="30"/>
      <c r="C187" s="23" t="s">
        <v>13</v>
      </c>
      <c r="D187" s="25"/>
      <c r="E187" s="5">
        <f t="shared" si="50"/>
        <v>0</v>
      </c>
      <c r="F187" s="5"/>
      <c r="G187" s="5"/>
      <c r="H187" s="5"/>
      <c r="I187" s="5"/>
      <c r="J187" s="5"/>
      <c r="K187" s="7"/>
      <c r="L187" s="7"/>
      <c r="M187" s="6"/>
      <c r="N187" s="6"/>
      <c r="O187" s="6"/>
      <c r="P187" s="6"/>
      <c r="Q187" s="6"/>
      <c r="R187" s="6"/>
      <c r="S187" s="6"/>
    </row>
    <row r="188" spans="1:19" ht="47.25" hidden="1" x14ac:dyDescent="0.25">
      <c r="A188" s="32"/>
      <c r="B188" s="30"/>
      <c r="C188" s="23" t="s">
        <v>14</v>
      </c>
      <c r="D188" s="25"/>
      <c r="E188" s="5">
        <f t="shared" si="50"/>
        <v>0</v>
      </c>
      <c r="F188" s="5"/>
      <c r="G188" s="5"/>
      <c r="H188" s="5"/>
      <c r="I188" s="5"/>
      <c r="J188" s="5"/>
      <c r="K188" s="7"/>
      <c r="L188" s="7"/>
      <c r="M188" s="6"/>
      <c r="N188" s="6"/>
      <c r="O188" s="6"/>
      <c r="P188" s="6"/>
      <c r="Q188" s="6"/>
      <c r="R188" s="6"/>
      <c r="S188" s="6"/>
    </row>
    <row r="189" spans="1:19" ht="63" hidden="1" x14ac:dyDescent="0.25">
      <c r="A189" s="32"/>
      <c r="B189" s="30"/>
      <c r="C189" s="23" t="s">
        <v>15</v>
      </c>
      <c r="D189" s="25"/>
      <c r="E189" s="5">
        <f t="shared" si="50"/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</row>
    <row r="190" spans="1:19" ht="94.5" hidden="1" x14ac:dyDescent="0.25">
      <c r="A190" s="32"/>
      <c r="B190" s="30"/>
      <c r="C190" s="23" t="s">
        <v>18</v>
      </c>
      <c r="D190" s="25"/>
      <c r="E190" s="5">
        <f t="shared" si="50"/>
        <v>0</v>
      </c>
      <c r="F190" s="5"/>
      <c r="G190" s="5"/>
      <c r="H190" s="5"/>
      <c r="I190" s="5"/>
      <c r="J190" s="5"/>
      <c r="K190" s="7"/>
      <c r="L190" s="7"/>
      <c r="M190" s="6"/>
      <c r="N190" s="6"/>
      <c r="O190" s="6"/>
      <c r="P190" s="6"/>
      <c r="Q190" s="6"/>
      <c r="R190" s="6"/>
      <c r="S190" s="6"/>
    </row>
    <row r="191" spans="1:19" ht="31.5" customHeight="1" x14ac:dyDescent="0.25">
      <c r="A191" s="32">
        <v>17</v>
      </c>
      <c r="B191" s="30" t="s">
        <v>39</v>
      </c>
      <c r="C191" s="23" t="s">
        <v>9</v>
      </c>
      <c r="D191" s="26"/>
      <c r="E191" s="5">
        <f t="shared" si="50"/>
        <v>0</v>
      </c>
      <c r="F191" s="5">
        <f>F193+F197</f>
        <v>0</v>
      </c>
      <c r="G191" s="5">
        <f t="shared" ref="G191:S191" si="56">G193+G197</f>
        <v>0</v>
      </c>
      <c r="H191" s="5">
        <f t="shared" si="56"/>
        <v>0</v>
      </c>
      <c r="I191" s="5">
        <f t="shared" si="56"/>
        <v>0</v>
      </c>
      <c r="J191" s="5">
        <f t="shared" si="56"/>
        <v>0</v>
      </c>
      <c r="K191" s="5">
        <f t="shared" si="56"/>
        <v>0</v>
      </c>
      <c r="L191" s="5">
        <f t="shared" si="56"/>
        <v>0</v>
      </c>
      <c r="M191" s="5">
        <f t="shared" si="56"/>
        <v>0</v>
      </c>
      <c r="N191" s="5">
        <f t="shared" si="56"/>
        <v>0</v>
      </c>
      <c r="O191" s="5">
        <f t="shared" si="56"/>
        <v>0</v>
      </c>
      <c r="P191" s="5">
        <f t="shared" si="56"/>
        <v>0</v>
      </c>
      <c r="Q191" s="5">
        <f t="shared" si="56"/>
        <v>0</v>
      </c>
      <c r="R191" s="5">
        <f t="shared" si="56"/>
        <v>0</v>
      </c>
      <c r="S191" s="5">
        <f t="shared" si="56"/>
        <v>0</v>
      </c>
    </row>
    <row r="192" spans="1:19" ht="47.25" x14ac:dyDescent="0.25">
      <c r="A192" s="32"/>
      <c r="B192" s="30"/>
      <c r="C192" s="23" t="s">
        <v>10</v>
      </c>
      <c r="D192" s="26"/>
      <c r="E192" s="5">
        <f t="shared" si="50"/>
        <v>0</v>
      </c>
      <c r="F192" s="5"/>
      <c r="G192" s="5"/>
      <c r="H192" s="5"/>
      <c r="I192" s="5"/>
      <c r="J192" s="5"/>
      <c r="K192" s="7"/>
      <c r="L192" s="7"/>
      <c r="M192" s="6"/>
      <c r="N192" s="6"/>
      <c r="O192" s="6"/>
      <c r="P192" s="6"/>
      <c r="Q192" s="6"/>
      <c r="R192" s="6"/>
      <c r="S192" s="6"/>
    </row>
    <row r="193" spans="1:19" ht="31.5" x14ac:dyDescent="0.25">
      <c r="A193" s="32"/>
      <c r="B193" s="30"/>
      <c r="C193" s="23" t="s">
        <v>11</v>
      </c>
      <c r="D193" s="25"/>
      <c r="E193" s="5">
        <f t="shared" si="50"/>
        <v>0</v>
      </c>
      <c r="F193" s="5">
        <f>F201</f>
        <v>0</v>
      </c>
      <c r="G193" s="5">
        <f t="shared" ref="G193:P197" si="57">G201</f>
        <v>0</v>
      </c>
      <c r="H193" s="5">
        <f t="shared" si="57"/>
        <v>0</v>
      </c>
      <c r="I193" s="5">
        <f t="shared" si="57"/>
        <v>0</v>
      </c>
      <c r="J193" s="5">
        <f t="shared" si="57"/>
        <v>0</v>
      </c>
      <c r="K193" s="5">
        <f t="shared" si="57"/>
        <v>0</v>
      </c>
      <c r="L193" s="5">
        <f t="shared" si="57"/>
        <v>0</v>
      </c>
      <c r="M193" s="5">
        <f t="shared" si="57"/>
        <v>0</v>
      </c>
      <c r="N193" s="5">
        <v>0</v>
      </c>
      <c r="O193" s="5">
        <f t="shared" si="57"/>
        <v>0</v>
      </c>
      <c r="P193" s="5">
        <f t="shared" si="57"/>
        <v>0</v>
      </c>
      <c r="Q193" s="5">
        <f>Q201</f>
        <v>0</v>
      </c>
      <c r="R193" s="5">
        <f>R201</f>
        <v>0</v>
      </c>
      <c r="S193" s="5">
        <f>S201</f>
        <v>0</v>
      </c>
    </row>
    <row r="194" spans="1:19" ht="47.25" x14ac:dyDescent="0.25">
      <c r="A194" s="32"/>
      <c r="B194" s="30"/>
      <c r="C194" s="23" t="s">
        <v>12</v>
      </c>
      <c r="D194" s="25"/>
      <c r="E194" s="5">
        <f t="shared" si="50"/>
        <v>0</v>
      </c>
      <c r="F194" s="5"/>
      <c r="G194" s="5"/>
      <c r="H194" s="5"/>
      <c r="I194" s="5"/>
      <c r="J194" s="5"/>
      <c r="K194" s="5"/>
      <c r="L194" s="5"/>
      <c r="M194" s="6"/>
      <c r="N194" s="6"/>
      <c r="O194" s="6"/>
      <c r="P194" s="6"/>
      <c r="Q194" s="6"/>
      <c r="R194" s="6"/>
      <c r="S194" s="6"/>
    </row>
    <row r="195" spans="1:19" ht="63" x14ac:dyDescent="0.25">
      <c r="A195" s="32"/>
      <c r="B195" s="30"/>
      <c r="C195" s="23" t="s">
        <v>13</v>
      </c>
      <c r="D195" s="25"/>
      <c r="E195" s="5">
        <f t="shared" si="50"/>
        <v>0</v>
      </c>
      <c r="F195" s="5"/>
      <c r="G195" s="5"/>
      <c r="H195" s="5"/>
      <c r="I195" s="5"/>
      <c r="J195" s="5"/>
      <c r="K195" s="5"/>
      <c r="L195" s="5"/>
      <c r="M195" s="6"/>
      <c r="N195" s="6"/>
      <c r="O195" s="6"/>
      <c r="P195" s="6"/>
      <c r="Q195" s="6"/>
      <c r="R195" s="6"/>
      <c r="S195" s="6"/>
    </row>
    <row r="196" spans="1:19" ht="47.25" x14ac:dyDescent="0.25">
      <c r="A196" s="32"/>
      <c r="B196" s="30"/>
      <c r="C196" s="23" t="s">
        <v>14</v>
      </c>
      <c r="D196" s="25"/>
      <c r="E196" s="5">
        <f t="shared" si="50"/>
        <v>0</v>
      </c>
      <c r="F196" s="5"/>
      <c r="G196" s="5"/>
      <c r="H196" s="5"/>
      <c r="I196" s="5"/>
      <c r="J196" s="5"/>
      <c r="K196" s="5"/>
      <c r="L196" s="5"/>
      <c r="M196" s="6"/>
      <c r="N196" s="6"/>
      <c r="O196" s="6"/>
      <c r="P196" s="6"/>
      <c r="Q196" s="6"/>
      <c r="R196" s="6"/>
      <c r="S196" s="6"/>
    </row>
    <row r="197" spans="1:19" ht="63" x14ac:dyDescent="0.25">
      <c r="A197" s="32"/>
      <c r="B197" s="30"/>
      <c r="C197" s="23" t="s">
        <v>15</v>
      </c>
      <c r="D197" s="25"/>
      <c r="E197" s="5">
        <f t="shared" si="50"/>
        <v>0</v>
      </c>
      <c r="F197" s="5">
        <f>F205</f>
        <v>0</v>
      </c>
      <c r="G197" s="5">
        <f t="shared" si="57"/>
        <v>0</v>
      </c>
      <c r="H197" s="5">
        <f t="shared" si="57"/>
        <v>0</v>
      </c>
      <c r="I197" s="5">
        <f t="shared" si="57"/>
        <v>0</v>
      </c>
      <c r="J197" s="5">
        <f t="shared" si="57"/>
        <v>0</v>
      </c>
      <c r="K197" s="5">
        <f t="shared" si="57"/>
        <v>0</v>
      </c>
      <c r="L197" s="5">
        <f t="shared" si="57"/>
        <v>0</v>
      </c>
      <c r="M197" s="5">
        <f t="shared" si="57"/>
        <v>0</v>
      </c>
      <c r="N197" s="5">
        <v>0</v>
      </c>
      <c r="O197" s="5">
        <f t="shared" si="57"/>
        <v>0</v>
      </c>
      <c r="P197" s="5">
        <f t="shared" si="57"/>
        <v>0</v>
      </c>
      <c r="Q197" s="5">
        <f>Q205</f>
        <v>0</v>
      </c>
      <c r="R197" s="5">
        <f>R205</f>
        <v>0</v>
      </c>
      <c r="S197" s="5">
        <f>S205</f>
        <v>0</v>
      </c>
    </row>
    <row r="198" spans="1:19" ht="94.5" x14ac:dyDescent="0.25">
      <c r="A198" s="32"/>
      <c r="B198" s="30"/>
      <c r="C198" s="23" t="s">
        <v>18</v>
      </c>
      <c r="D198" s="25"/>
      <c r="E198" s="5">
        <f t="shared" si="50"/>
        <v>0</v>
      </c>
      <c r="F198" s="5"/>
      <c r="G198" s="5"/>
      <c r="H198" s="5"/>
      <c r="I198" s="5"/>
      <c r="J198" s="5"/>
      <c r="K198" s="7"/>
      <c r="L198" s="7"/>
      <c r="M198" s="6"/>
      <c r="N198" s="6"/>
      <c r="O198" s="6"/>
      <c r="P198" s="6"/>
      <c r="Q198" s="6"/>
      <c r="R198" s="6"/>
      <c r="S198" s="6"/>
    </row>
    <row r="199" spans="1:19" ht="31.5" hidden="1" x14ac:dyDescent="0.25">
      <c r="A199" s="32" t="s">
        <v>32</v>
      </c>
      <c r="B199" s="30" t="s">
        <v>33</v>
      </c>
      <c r="C199" s="23" t="s">
        <v>9</v>
      </c>
      <c r="D199" s="26"/>
      <c r="E199" s="11">
        <f>SUM(F199:L199)</f>
        <v>0</v>
      </c>
      <c r="F199" s="11">
        <f>SUM(F200:F206)</f>
        <v>0</v>
      </c>
      <c r="G199" s="11">
        <f t="shared" ref="G199:L199" si="58">SUM(G200:G206)</f>
        <v>0</v>
      </c>
      <c r="H199" s="11">
        <f t="shared" si="58"/>
        <v>0</v>
      </c>
      <c r="I199" s="11">
        <f t="shared" si="58"/>
        <v>0</v>
      </c>
      <c r="J199" s="11">
        <f t="shared" si="58"/>
        <v>0</v>
      </c>
      <c r="K199" s="11">
        <f t="shared" si="58"/>
        <v>0</v>
      </c>
      <c r="L199" s="11">
        <f t="shared" si="58"/>
        <v>0</v>
      </c>
      <c r="M199" s="16"/>
      <c r="N199" s="16"/>
      <c r="O199" s="16"/>
      <c r="P199" s="16"/>
      <c r="Q199" s="16"/>
      <c r="R199" s="16"/>
      <c r="S199" s="16"/>
    </row>
    <row r="200" spans="1:19" ht="47.25" hidden="1" x14ac:dyDescent="0.25">
      <c r="A200" s="32"/>
      <c r="B200" s="30"/>
      <c r="C200" s="23" t="s">
        <v>10</v>
      </c>
      <c r="D200" s="26"/>
      <c r="E200" s="11"/>
      <c r="F200" s="11"/>
      <c r="G200" s="11"/>
      <c r="H200" s="11"/>
      <c r="I200" s="11"/>
      <c r="J200" s="11"/>
      <c r="K200" s="12"/>
      <c r="L200" s="12"/>
      <c r="M200" s="16"/>
      <c r="N200" s="16"/>
      <c r="O200" s="16"/>
      <c r="P200" s="16"/>
      <c r="Q200" s="16"/>
      <c r="R200" s="16"/>
      <c r="S200" s="16"/>
    </row>
    <row r="201" spans="1:19" ht="31.5" hidden="1" x14ac:dyDescent="0.25">
      <c r="A201" s="32"/>
      <c r="B201" s="30"/>
      <c r="C201" s="23" t="s">
        <v>11</v>
      </c>
      <c r="D201" s="25"/>
      <c r="E201" s="11">
        <f>SUM(F201:L201)</f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6"/>
      <c r="N201" s="16"/>
      <c r="O201" s="16"/>
      <c r="P201" s="16"/>
      <c r="Q201" s="16"/>
      <c r="R201" s="16"/>
      <c r="S201" s="16"/>
    </row>
    <row r="202" spans="1:19" ht="47.25" hidden="1" x14ac:dyDescent="0.25">
      <c r="A202" s="32"/>
      <c r="B202" s="30"/>
      <c r="C202" s="23" t="s">
        <v>12</v>
      </c>
      <c r="D202" s="25"/>
      <c r="E202" s="11"/>
      <c r="F202" s="11"/>
      <c r="G202" s="11"/>
      <c r="H202" s="11"/>
      <c r="I202" s="11"/>
      <c r="J202" s="11"/>
      <c r="K202" s="12"/>
      <c r="L202" s="12"/>
      <c r="M202" s="16"/>
      <c r="N202" s="16"/>
      <c r="O202" s="16"/>
      <c r="P202" s="16"/>
      <c r="Q202" s="16"/>
      <c r="R202" s="16"/>
      <c r="S202" s="16"/>
    </row>
    <row r="203" spans="1:19" ht="63" hidden="1" x14ac:dyDescent="0.25">
      <c r="A203" s="32"/>
      <c r="B203" s="30"/>
      <c r="C203" s="23" t="s">
        <v>13</v>
      </c>
      <c r="D203" s="25"/>
      <c r="E203" s="11"/>
      <c r="F203" s="11"/>
      <c r="G203" s="11"/>
      <c r="H203" s="11"/>
      <c r="I203" s="11"/>
      <c r="J203" s="11"/>
      <c r="K203" s="12"/>
      <c r="L203" s="12"/>
      <c r="M203" s="16"/>
      <c r="N203" s="16"/>
      <c r="O203" s="16"/>
      <c r="P203" s="16"/>
      <c r="Q203" s="16"/>
      <c r="R203" s="16"/>
      <c r="S203" s="16"/>
    </row>
    <row r="204" spans="1:19" ht="47.25" hidden="1" x14ac:dyDescent="0.25">
      <c r="A204" s="32"/>
      <c r="B204" s="30"/>
      <c r="C204" s="23" t="s">
        <v>14</v>
      </c>
      <c r="D204" s="25"/>
      <c r="E204" s="11"/>
      <c r="F204" s="11"/>
      <c r="G204" s="11"/>
      <c r="H204" s="11"/>
      <c r="I204" s="11"/>
      <c r="J204" s="11"/>
      <c r="K204" s="12"/>
      <c r="L204" s="12"/>
      <c r="M204" s="16"/>
      <c r="N204" s="16"/>
      <c r="O204" s="16"/>
      <c r="P204" s="16"/>
      <c r="Q204" s="16"/>
      <c r="R204" s="16"/>
      <c r="S204" s="16"/>
    </row>
    <row r="205" spans="1:19" ht="63" hidden="1" x14ac:dyDescent="0.25">
      <c r="A205" s="32"/>
      <c r="B205" s="30"/>
      <c r="C205" s="23" t="s">
        <v>15</v>
      </c>
      <c r="D205" s="25"/>
      <c r="E205" s="11">
        <f>SUM(F205:L205)</f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6"/>
      <c r="N205" s="16"/>
      <c r="O205" s="16"/>
      <c r="P205" s="16"/>
      <c r="Q205" s="16"/>
      <c r="R205" s="16"/>
      <c r="S205" s="16"/>
    </row>
    <row r="206" spans="1:19" ht="94.5" hidden="1" x14ac:dyDescent="0.25">
      <c r="A206" s="32"/>
      <c r="B206" s="30"/>
      <c r="C206" s="23" t="s">
        <v>18</v>
      </c>
      <c r="D206" s="25"/>
      <c r="E206" s="11"/>
      <c r="F206" s="11"/>
      <c r="G206" s="11"/>
      <c r="H206" s="11"/>
      <c r="I206" s="11"/>
      <c r="J206" s="11"/>
      <c r="K206" s="12"/>
      <c r="L206" s="12"/>
      <c r="M206" s="16"/>
      <c r="N206" s="16"/>
      <c r="O206" s="16"/>
      <c r="P206" s="16"/>
      <c r="Q206" s="16"/>
      <c r="R206" s="16"/>
      <c r="S206" s="16"/>
    </row>
    <row r="207" spans="1:19" ht="18.75" x14ac:dyDescent="0.3">
      <c r="A207" s="17"/>
      <c r="B207" s="1"/>
      <c r="C207" s="1"/>
      <c r="D207" s="1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4"/>
      <c r="Q207" s="13"/>
      <c r="R207" s="13"/>
      <c r="S207" s="15" t="s">
        <v>34</v>
      </c>
    </row>
  </sheetData>
  <mergeCells count="67">
    <mergeCell ref="B29:B30"/>
    <mergeCell ref="A23:A28"/>
    <mergeCell ref="A29:A30"/>
    <mergeCell ref="O1:P1"/>
    <mergeCell ref="R1:S1"/>
    <mergeCell ref="A3:P3"/>
    <mergeCell ref="A4:A5"/>
    <mergeCell ref="B4:B5"/>
    <mergeCell ref="C4:C5"/>
    <mergeCell ref="E4:S4"/>
    <mergeCell ref="A7:A14"/>
    <mergeCell ref="B7:B14"/>
    <mergeCell ref="A15:A22"/>
    <mergeCell ref="B15:B22"/>
    <mergeCell ref="B23:B28"/>
    <mergeCell ref="A31:A38"/>
    <mergeCell ref="B31:B38"/>
    <mergeCell ref="A39:A46"/>
    <mergeCell ref="B39:B46"/>
    <mergeCell ref="A47:A54"/>
    <mergeCell ref="B47:B54"/>
    <mergeCell ref="A55:A62"/>
    <mergeCell ref="B55:B62"/>
    <mergeCell ref="A63:A70"/>
    <mergeCell ref="B63:B70"/>
    <mergeCell ref="A71:A78"/>
    <mergeCell ref="B71:B78"/>
    <mergeCell ref="B181:B182"/>
    <mergeCell ref="A181:A182"/>
    <mergeCell ref="B151:B158"/>
    <mergeCell ref="A151:A158"/>
    <mergeCell ref="A87:A94"/>
    <mergeCell ref="B87:B94"/>
    <mergeCell ref="A95:A102"/>
    <mergeCell ref="B95:B102"/>
    <mergeCell ref="B135:B142"/>
    <mergeCell ref="A135:A142"/>
    <mergeCell ref="A127:A134"/>
    <mergeCell ref="B127:B134"/>
    <mergeCell ref="B119:B124"/>
    <mergeCell ref="A119:A124"/>
    <mergeCell ref="A159:A166"/>
    <mergeCell ref="B159:B166"/>
    <mergeCell ref="A167:A174"/>
    <mergeCell ref="B167:B174"/>
    <mergeCell ref="B175:B180"/>
    <mergeCell ref="A175:A180"/>
    <mergeCell ref="A183:A190"/>
    <mergeCell ref="B183:B190"/>
    <mergeCell ref="A199:A206"/>
    <mergeCell ref="B199:B206"/>
    <mergeCell ref="A191:A198"/>
    <mergeCell ref="B191:B198"/>
    <mergeCell ref="A103:A110"/>
    <mergeCell ref="B103:B110"/>
    <mergeCell ref="A111:A118"/>
    <mergeCell ref="B111:B118"/>
    <mergeCell ref="B79:B84"/>
    <mergeCell ref="A79:A84"/>
    <mergeCell ref="B85:B86"/>
    <mergeCell ref="A85:A86"/>
    <mergeCell ref="B125:B126"/>
    <mergeCell ref="A125:A126"/>
    <mergeCell ref="B143:B148"/>
    <mergeCell ref="A143:A148"/>
    <mergeCell ref="B149:B150"/>
    <mergeCell ref="A149:A150"/>
  </mergeCells>
  <pageMargins left="0.78740157480314965" right="0.39370078740157483" top="0.78740157480314965" bottom="0.78740157480314965" header="0.31496062992125984" footer="0.31496062992125984"/>
  <pageSetup paperSize="9" scale="38" fitToHeight="1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2023-04-16T09:37:33Z</dcterms:modified>
</cp:coreProperties>
</file>